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1. Institutions" sheetId="2" state="visible" r:id="rId4"/>
    <sheet name="2. Staff &amp; Hourly Pay" sheetId="3" state="visible" r:id="rId5"/>
    <sheet name="3. Quals (Institutions)" sheetId="4" state="visible" r:id="rId6"/>
    <sheet name="4. Benefits" sheetId="5" state="visible" r:id="rId7"/>
    <sheet name="5. Agencies" sheetId="6" state="visible" r:id="rId8"/>
    <sheet name="6. Agency Fees" sheetId="7" state="visible" r:id="rId9"/>
    <sheet name="7. Quals (Agencies)" sheetId="8" state="visible" r:id="rId10"/>
    <sheet name="8. Rate Summary" sheetId="9" state="visible" r:id="rId11"/>
    <sheet name="9. Cost Model" sheetId="10" state="visible" r:id="rId12"/>
    <sheet name="10. Strategic Summary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0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6" authorId="0">
      <text>
        <r>
          <rPr>
            <sz val="10"/>
            <rFont val="Arial"/>
            <family val="2"/>
          </rPr>
          <t xml:space="preserve">Total hours of access you must cover in a year, across all classes.</t>
        </r>
      </text>
    </comment>
    <comment ref="C7" authorId="0">
      <text>
        <r>
          <rPr>
            <sz val="10"/>
            <rFont val="Arial"/>
            <family val="2"/>
          </rPr>
          <t xml:space="preserve">A typical class or booking. Shorter than the agency minimum means you pay for time you don't use.</t>
        </r>
      </text>
    </comment>
    <comment ref="C8" authorId="0">
      <text>
        <r>
          <rPr>
            <sz val="10"/>
            <rFont val="Arial"/>
            <family val="2"/>
          </rPr>
          <t xml:space="preserve">From tab 5. Agencies bill this minimum even for a shorter class.</t>
        </r>
      </text>
    </comment>
    <comment ref="C9" authorId="0">
      <text>
        <r>
          <rPr>
            <sz val="10"/>
            <rFont val="Arial"/>
            <family val="2"/>
          </rPr>
          <t xml:space="preserve">Flat per-booking add-ons from tab 6 (short notice, transcripts, parking).</t>
        </r>
      </text>
    </comment>
    <comment ref="C10" authorId="0">
      <text>
        <r>
          <rPr>
            <sz val="10"/>
            <rFont val="Arial"/>
            <family val="2"/>
          </rPr>
          <t xml:space="preserve">Base salary for one full-time in-house provider.</t>
        </r>
      </text>
    </comment>
    <comment ref="C11" authorId="0">
      <text>
        <r>
          <rPr>
            <sz val="10"/>
            <rFont val="Arial"/>
            <family val="2"/>
          </rPr>
          <t xml:space="preserve">Employer cost of benefits on top of salary. 30% is a common institutional figure — confirm with your HR office.</t>
        </r>
      </text>
    </comment>
    <comment ref="C12" authorId="0">
      <text>
        <r>
          <rPr>
            <sz val="10"/>
            <rFont val="Arial"/>
            <family val="2"/>
          </rPr>
          <t xml:space="preserve">NOT 2,080. A provider cannot interpret 40 hrs/week — prep, travel, breaks and admin all consume paid time. 900 is illustrative; use your own figure.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E4" authorId="0">
      <text>
        <r>
          <rPr>
            <sz val="10"/>
            <rFont val="Arial"/>
            <family val="2"/>
          </rPr>
          <t xml:space="preserve">Number only (e.g. 58). For salaried roles enter the ANNUAL figure and set Pay Basis = Salary.
Rate Summary averages only HOURLY rows — mixing annual and hourly figures would produce a meaningless average. Salary rows still feed the Cost Model.</t>
        </r>
      </text>
    </comment>
    <comment ref="L4" authorId="0">
      <text>
        <r>
          <rPr>
            <sz val="10"/>
            <rFont val="Arial"/>
            <family val="2"/>
          </rPr>
          <t xml:space="preserve">The premium paid for evenings/weekends. Enter the number and set the unit beside it:
  15 + '% of base rate'  =  a 15% uplift
  8  + '$ per hour'      =  a flat $8/hr uplift</t>
        </r>
      </text>
    </comment>
    <comment ref="O4" authorId="0">
      <text>
        <r>
          <rPr>
            <sz val="10"/>
            <rFont val="Arial"/>
            <family val="2"/>
          </rPr>
          <t xml:space="preserve">What share of the booking you still pay if you cancel inside the notice window.
50 = you pay half. 100 = you pay in full.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D4" authorId="0">
      <text>
        <r>
          <rPr>
            <sz val="10"/>
            <rFont val="Arial"/>
            <family val="2"/>
          </rPr>
          <t xml:space="preserve">A rough annual dollar value, per provider. A parking pass might be $350/yr; health insurance several thousand. Only rows marked 'Yes' are totalled.
This total is what you compare against a competitor's higher base pay.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F4" authorId="0">
      <text>
        <r>
          <rPr>
            <sz val="10"/>
            <rFont val="Arial"/>
            <family val="2"/>
          </rPr>
          <t xml:space="preserve">The unit tells the Cost Model how to price the fee:
  '% of base rate'          -&gt; multiplied by the hourly rate
  '$ per hour'              -&gt; added to the hourly rate
  '$ flat per assignment'   -&gt; added once per booking</t>
        </r>
      </text>
    </comment>
  </commentList>
</comments>
</file>

<file path=xl/sharedStrings.xml><?xml version="1.0" encoding="utf-8"?>
<sst xmlns="http://schemas.openxmlformats.org/spreadsheetml/2006/main" count="310" uniqueCount="207">
  <si>
    <t xml:space="preserve">Interpreter &amp; Speech-to-Text Services</t>
  </si>
  <si>
    <t xml:space="preserve">Market Analysis Tool — Spreadsheet Template</t>
  </si>
  <si>
    <t xml:space="preserve">Purpose: Gather, compare, and analyze interpreting and speech-to-text service costs, benefits, and qualifications — enabling data-driven hiring, budgeting, and contracting decisions.</t>
  </si>
  <si>
    <t xml:space="preserve">HOW TO USE THIS WORKBOOK</t>
  </si>
  <si>
    <t xml:space="preserve">1.</t>
  </si>
  <si>
    <t xml:space="preserve">This workbook has three parts, matching the online tool. TAB 1 (sheets 1-4) is nearby institutions. TAB 2 (sheets 5-7) is agencies. TAB 3 (sheet 10) is your strategic summary, and it writes itself from the first two — sheets 8 and 9 are the calculators feeding it.</t>
  </si>
  <si>
    <t xml:space="preserve">2.</t>
  </si>
  <si>
    <t xml:space="preserve">Vendor research happens over weeks or months — save this file to your own drive and add rows as you learn more. Nothing is stored by NDC.</t>
  </si>
  <si>
    <t xml:space="preserve">3.</t>
  </si>
  <si>
    <t xml:space="preserve">Yellow cells are for you to fill in. Each table has one purple EXAMPLE row showing the expected format — overwrite it or delete it once you have real data.</t>
  </si>
  <si>
    <t xml:space="preserve">4.</t>
  </si>
  <si>
    <t xml:space="preserve">ENTER NUMBERS AS NUMBERS. Type 58, not "$58/hr". Type 2, not "2 hours". Every rate, hour, and percentage in this workbook feeds a calculation — text in a number column silently drops out of it.</t>
  </si>
  <si>
    <t xml:space="preserve">5.</t>
  </si>
  <si>
    <t xml:space="preserve">Where a number needs a unit (a shift differential could be a percentage OR a dollar amount), there is a separate Unit column with a dropdown. Set it, or the cost model cannot read the figure.</t>
  </si>
  <si>
    <t xml:space="preserve">6.</t>
  </si>
  <si>
    <t xml:space="preserve">Percentage cells are pre-formatted. Typing 15 into one gives you 15% — do not type 0.15.</t>
  </si>
  <si>
    <t xml:space="preserve">7.</t>
  </si>
  <si>
    <t xml:space="preserve">Grey cells are formulas. Do not type into them. Tabs 8 and 9 calculate themselves from your data.</t>
  </si>
  <si>
    <t xml:space="preserve">8.</t>
  </si>
  <si>
    <t xml:space="preserve">Add rows freely. Insert new rows ABOVE the last row of a table so formulas and dropdowns carry down.</t>
  </si>
  <si>
    <t xml:space="preserve">LEGEND</t>
  </si>
  <si>
    <t xml:space="preserve">Fill this in</t>
  </si>
  <si>
    <t xml:space="preserve">Your data goes here.</t>
  </si>
  <si>
    <t xml:space="preserve">Example row</t>
  </si>
  <si>
    <t xml:space="preserve">Realistic sample values. Overwrite or delete.</t>
  </si>
  <si>
    <t xml:space="preserve">Calculated</t>
  </si>
  <si>
    <t xml:space="preserve">A formula. Do not overwrite.</t>
  </si>
  <si>
    <t xml:space="preserve">Blue text</t>
  </si>
  <si>
    <t xml:space="preserve">An assumption you can change</t>
  </si>
  <si>
    <t xml:space="preserve">Only on the Cost Model tab.</t>
  </si>
  <si>
    <t xml:space="preserve">PAY SCALE GUIDANCE</t>
  </si>
  <si>
    <t xml:space="preserve">Pay scales reflect a combination of experience, education, and certification.</t>
  </si>
  <si>
    <t xml:space="preserve">•  Entry-level — non-certified or newly graduated providers building experience.</t>
  </si>
  <si>
    <t xml:space="preserve">•  Median — providers holding state or national certification (e.g., RID, BEI, or a state screening).</t>
  </si>
  <si>
    <t xml:space="preserve">•  Premium / Maximum — specialized niches such as STEM, graduate-level, or legal/medical settings.</t>
  </si>
  <si>
    <t xml:space="preserve">Rates vary widely by region, so anchor each tier to local market data rather than a fixed dollar figure.</t>
  </si>
  <si>
    <t xml:space="preserve">For credential definitions, see NDC's licensure &amp; certification reference: [ADD URL]</t>
  </si>
  <si>
    <t xml:space="preserve">National Deaf Center on Postsecondary Outcomes  |  nationaldeafcenter.org</t>
  </si>
  <si>
    <t xml:space="preserve">Tab 1 — Nearby Institution Information</t>
  </si>
  <si>
    <t xml:space="preserve">Each nearby institution you are benchmarking against. One row per institution.</t>
  </si>
  <si>
    <t xml:space="preserve">Institution</t>
  </si>
  <si>
    <t xml:space="preserve">Location (City)</t>
  </si>
  <si>
    <t xml:space="preserve">Contact Person / Info</t>
  </si>
  <si>
    <t xml:space="preserve">Date Collected</t>
  </si>
  <si>
    <t xml:space="preserve">Notes</t>
  </si>
  <si>
    <t xml:space="preserve">Example State University</t>
  </si>
  <si>
    <t xml:space="preserve">Austin</t>
  </si>
  <si>
    <t xml:space="preserve">J. Rivera, jrivera@example.edu</t>
  </si>
  <si>
    <t xml:space="preserve">2026-02-14</t>
  </si>
  <si>
    <t xml:space="preserve">Rates confirmed by phone.</t>
  </si>
  <si>
    <t xml:space="preserve">Tab 1 — Staff &amp; Hourly Pay</t>
  </si>
  <si>
    <t xml:space="preserve">What each institution pays staff and ICs. All rates, hours and percentages are NUMBERS — they feed the Rate Summary and Cost Model tabs.</t>
  </si>
  <si>
    <t xml:space="preserve">Staff or Hourly</t>
  </si>
  <si>
    <t xml:space="preserve">Service Type</t>
  </si>
  <si>
    <t xml:space="preserve">Pay Basis</t>
  </si>
  <si>
    <t xml:space="preserve">Pay Min</t>
  </si>
  <si>
    <t xml:space="preserve">Pay Max</t>
  </si>
  <si>
    <t xml:space="preserve">Midpoint</t>
  </si>
  <si>
    <t xml:space="preserve">Appointment Type</t>
  </si>
  <si>
    <t xml:space="preserve">Hours / Week (if PT)</t>
  </si>
  <si>
    <t xml:space="preserve">Contract Length</t>
  </si>
  <si>
    <t xml:space="preserve">Minimum Booking (hrs)</t>
  </si>
  <si>
    <t xml:space="preserve">Shift Differential</t>
  </si>
  <si>
    <t xml:space="preserve">Differential Unit</t>
  </si>
  <si>
    <t xml:space="preserve">Cancellation Notice (hrs)</t>
  </si>
  <si>
    <t xml:space="preserve">Cancellation Charge (% of booking)</t>
  </si>
  <si>
    <t xml:space="preserve">Staff</t>
  </si>
  <si>
    <t xml:space="preserve">Interpreter</t>
  </si>
  <si>
    <t xml:space="preserve">Hourly</t>
  </si>
  <si>
    <t xml:space="preserve">Full time</t>
  </si>
  <si>
    <t xml:space="preserve">10 months</t>
  </si>
  <si>
    <t xml:space="preserve">% of base rate</t>
  </si>
  <si>
    <t xml:space="preserve">Posted range FY26; evening differential.</t>
  </si>
  <si>
    <t xml:space="preserve">Tab 1 — Provider Qualifications &amp; Compliance</t>
  </si>
  <si>
    <t xml:space="preserve">Ensure pay rates align legally and logistically with provider skill levels.</t>
  </si>
  <si>
    <t xml:space="preserve">Certification / License Required</t>
  </si>
  <si>
    <t xml:space="preserve">Higher Ed Experience Required?</t>
  </si>
  <si>
    <t xml:space="preserve">If Yes, # Years</t>
  </si>
  <si>
    <t xml:space="preserve">Other Requirements</t>
  </si>
  <si>
    <t xml:space="preserve">RID certification or BEI Advanced</t>
  </si>
  <si>
    <t xml:space="preserve">Yes</t>
  </si>
  <si>
    <t xml:space="preserve">STEM lecture experience preferred</t>
  </si>
  <si>
    <t xml:space="preserve">Other Requirements: technical niche, STEM, healthcare, mechanical, etc.</t>
  </si>
  <si>
    <t xml:space="preserve">Tab 1 — Benefits, Perks &amp; Incentives</t>
  </si>
  <si>
    <t xml:space="preserve">Non-pay incentives that attract providers in competitive markets. Put a dollar value on each one you offer — the total is what lets you argue a lower base rate is still competitive.</t>
  </si>
  <si>
    <t xml:space="preserve">Benefit / Perk</t>
  </si>
  <si>
    <t xml:space="preserve">Offered?</t>
  </si>
  <si>
    <t xml:space="preserve">Est. Annual Value ($)</t>
  </si>
  <si>
    <t xml:space="preserve">Paid Preparation Time</t>
  </si>
  <si>
    <t xml:space="preserve">Prep paid at 50% of assignment length.</t>
  </si>
  <si>
    <t xml:space="preserve">STT Provider: Paid Equipment / Set-Up Time</t>
  </si>
  <si>
    <t xml:space="preserve">No</t>
  </si>
  <si>
    <t xml:space="preserve">Campus Parking Pass</t>
  </si>
  <si>
    <t xml:space="preserve">Professional Development</t>
  </si>
  <si>
    <t xml:space="preserve">Professional Certification / Maintenance</t>
  </si>
  <si>
    <t xml:space="preserve">Campus Perks (gym access, tuition waiver, etc.)</t>
  </si>
  <si>
    <t xml:space="preserve">Paid Leave</t>
  </si>
  <si>
    <t xml:space="preserve">Health Insurance</t>
  </si>
  <si>
    <t xml:space="preserve">Retirement Plan</t>
  </si>
  <si>
    <t xml:space="preserve">Total estimated annual value of benefits</t>
  </si>
  <si>
    <t xml:space="preserve">Put the institution name on the first row of each block. To add another institution, copy a 9-row block plus its Total row and paste it below.</t>
  </si>
  <si>
    <t xml:space="preserve">Tab 2 — Agency Information</t>
  </si>
  <si>
    <t xml:space="preserve">Each agency vendor. 'Min Charge per Assignment' calculates itself: a $85/hr rate with a 2-hour minimum costs $170 even for a 50-minute class.</t>
  </si>
  <si>
    <t xml:space="preserve">Agency</t>
  </si>
  <si>
    <t xml:space="preserve">Contact Person</t>
  </si>
  <si>
    <t xml:space="preserve">Hourly Rate</t>
  </si>
  <si>
    <t xml:space="preserve">Min Charge per Assignment</t>
  </si>
  <si>
    <t xml:space="preserve">Example Access Agency</t>
  </si>
  <si>
    <t xml:space="preserve">M. Chen, mchen@example.com</t>
  </si>
  <si>
    <t xml:space="preserve">Premium tier for STEM: +$15/hr.</t>
  </si>
  <si>
    <t xml:space="preserve">Tab 2 — Additional Fees &amp; Billable Hours</t>
  </si>
  <si>
    <t xml:space="preserve">Industry standard add-ons. Mark each Included or Extra fee; if extra, give the amount AND its unit so the Cost Model can price it.</t>
  </si>
  <si>
    <t xml:space="preserve">Additional Fee</t>
  </si>
  <si>
    <t xml:space="preserve">Included or Extra Fee</t>
  </si>
  <si>
    <t xml:space="preserve">Amount (if extra)</t>
  </si>
  <si>
    <t xml:space="preserve">Amount Unit</t>
  </si>
  <si>
    <t xml:space="preserve">Preparation Time</t>
  </si>
  <si>
    <t xml:space="preserve">Included</t>
  </si>
  <si>
    <t xml:space="preserve">Extra fee</t>
  </si>
  <si>
    <t xml:space="preserve">Evenings and weekends.</t>
  </si>
  <si>
    <t xml:space="preserve">Request Submitted with Short Notice</t>
  </si>
  <si>
    <t xml:space="preserve">$ flat per assignment</t>
  </si>
  <si>
    <t xml:space="preserve">Under 48 hr notice.</t>
  </si>
  <si>
    <t xml:space="preserve">STT Provider: Equipment Set-Up Time</t>
  </si>
  <si>
    <t xml:space="preserve">$ per hour</t>
  </si>
  <si>
    <t xml:space="preserve">STT Provider: Edited / Clean Transcript</t>
  </si>
  <si>
    <t xml:space="preserve">Per transcript.</t>
  </si>
  <si>
    <t xml:space="preserve">Travel Time / Mileage / Other</t>
  </si>
  <si>
    <t xml:space="preserve">Reimbursement for Parking Fees</t>
  </si>
  <si>
    <t xml:space="preserve">Put the agency name on the first row of each block. A % unit is a share of the base rate; enter 15 for 15%.</t>
  </si>
  <si>
    <t xml:space="preserve">Tab 2 — Provider Qualifications &amp; Compliance</t>
  </si>
  <si>
    <t xml:space="preserve">What the agency guarantees for provider credentials.</t>
  </si>
  <si>
    <t xml:space="preserve">CART</t>
  </si>
  <si>
    <t xml:space="preserve">Certified CART provider (NCRA CRC)</t>
  </si>
  <si>
    <t xml:space="preserve">Must supply own equipment</t>
  </si>
  <si>
    <t xml:space="preserve">Rate Summary — calculated</t>
  </si>
  <si>
    <t xml:space="preserve">Calculates from tabs 2 and 5. Grey cells are formulas. Only HOURLY staff/IC rows are averaged (Pay Basis = Hourly); salary rows are excluded so annual and hourly figures never mix.</t>
  </si>
  <si>
    <t xml:space="preserve">Inst.
Records</t>
  </si>
  <si>
    <t xml:space="preserve">Avg
Low</t>
  </si>
  <si>
    <t xml:space="preserve">Avg
Mid</t>
  </si>
  <si>
    <t xml:space="preserve">Avg
High</t>
  </si>
  <si>
    <t xml:space="preserve">Market
Floor</t>
  </si>
  <si>
    <t xml:space="preserve">Market
Ceiling</t>
  </si>
  <si>
    <t xml:space="preserve">Agency
Quotes</t>
  </si>
  <si>
    <t xml:space="preserve">Agency
Avg Rate</t>
  </si>
  <si>
    <t xml:space="preserve">Agency Premium
vs Inst. Mid</t>
  </si>
  <si>
    <t xml:space="preserve">C-Print</t>
  </si>
  <si>
    <t xml:space="preserve">TypeWell</t>
  </si>
  <si>
    <t xml:space="preserve">Video Remote Interpreter (VRI)</t>
  </si>
  <si>
    <t xml:space="preserve">Remote Speech-to-Text</t>
  </si>
  <si>
    <t xml:space="preserve">Agency Premium is the agency's average hourly rate measured against the MIDPOINT of what institutions pay directly. A positive number is the per-hour cost of outsourcing — the foundation of an in-house staffing case.</t>
  </si>
  <si>
    <t xml:space="preserve">Cost Model — agency vs. in-house staff</t>
  </si>
  <si>
    <t xml:space="preserve">Answers Section 6's question: 'Do we need to move from ICs to a full-time staff model to save on agency premium fees?' Change the blue assumptions; everything else calculates.</t>
  </si>
  <si>
    <t xml:space="preserve">ASSUMPTIONS  (blue cells — change these)</t>
  </si>
  <si>
    <t xml:space="preserve">Service type being modeled</t>
  </si>
  <si>
    <t xml:space="preserve">Annual service hours needed</t>
  </si>
  <si>
    <t xml:space="preserve">Average assignment length (hrs)</t>
  </si>
  <si>
    <t xml:space="preserve">Agency minimum booking (hrs)</t>
  </si>
  <si>
    <t xml:space="preserve">Extra agency fees per assignment ($)</t>
  </si>
  <si>
    <t xml:space="preserve">Staff annual salary</t>
  </si>
  <si>
    <t xml:space="preserve">Benefits load (% of salary)</t>
  </si>
  <si>
    <t xml:space="preserve">Annual service hours one staff member delivers</t>
  </si>
  <si>
    <t xml:space="preserve">AGENCY COST</t>
  </si>
  <si>
    <t xml:space="preserve">Agency average hourly rate (from tab 8)</t>
  </si>
  <si>
    <t xml:space="preserve">Number of assignments per year</t>
  </si>
  <si>
    <t xml:space="preserve">Billable hours per assignment</t>
  </si>
  <si>
    <t xml:space="preserve">Billable hours per year (incl. minimums)</t>
  </si>
  <si>
    <t xml:space="preserve">Hours paid for but not used</t>
  </si>
  <si>
    <t xml:space="preserve">Annual agency cost</t>
  </si>
  <si>
    <t xml:space="preserve">IN-HOUSE STAFF COST</t>
  </si>
  <si>
    <t xml:space="preserve">Fully loaded salary (salary + benefits)</t>
  </si>
  <si>
    <t xml:space="preserve">Staff members needed to cover the hours</t>
  </si>
  <si>
    <t xml:space="preserve">Effective staff cost per service hour</t>
  </si>
  <si>
    <t xml:space="preserve">Annual in-house cost (rounded up to whole staff)</t>
  </si>
  <si>
    <t xml:space="preserve">RESULT</t>
  </si>
  <si>
    <t xml:space="preserve">Annual difference (agency − in-house)</t>
  </si>
  <si>
    <t xml:space="preserve">Break-even: hours/yr where in-house becomes cheaper</t>
  </si>
  <si>
    <t xml:space="preserve">Cheaper option at your current volume</t>
  </si>
  <si>
    <t xml:space="preserve">Read the break-even as: below this many service hours a year, the agency is cheaper because you are not keeping a salaried person busy. Above it, the agency premium and unused minimum-booking hours outweigh a salary. Benefits you offer (tab 4) can be added to the in-house case as a recruiting advantage, not just a cost.</t>
  </si>
  <si>
    <t xml:space="preserve">Tab 3 — Strategic Summary &amp; Market Trends</t>
  </si>
  <si>
    <t xml:space="preserve">Synthesize Tabs 1 and 2 into a budget justification request. The evidence block below pulls itself from your data — write your argument underneath it.</t>
  </si>
  <si>
    <t xml:space="preserve">YOUR DATA AT A GLANCE  (calculated — do not type here)</t>
  </si>
  <si>
    <t xml:space="preserve">Inst. Records</t>
  </si>
  <si>
    <t xml:space="preserve">Avg Mid (institutions)</t>
  </si>
  <si>
    <t xml:space="preserve">Agency Avg Rate</t>
  </si>
  <si>
    <t xml:space="preserve">Agency Premium</t>
  </si>
  <si>
    <t xml:space="preserve">Cost of a 1-hr class via agency</t>
  </si>
  <si>
    <t xml:space="preserve">Headline figures</t>
  </si>
  <si>
    <t xml:space="preserve">Largest agency premium</t>
  </si>
  <si>
    <t xml:space="preserve">The service type where outsourcing costs you most.</t>
  </si>
  <si>
    <t xml:space="preserve">Total annual value of benefits offered</t>
  </si>
  <si>
    <t xml:space="preserve">From Tab 4, block 1 — what can offset a lower base rate.</t>
  </si>
  <si>
    <t xml:space="preserve">Hours paid for but not used (per year)</t>
  </si>
  <si>
    <t xml:space="preserve">From Tab 9 — agency minimum bookings you never use.</t>
  </si>
  <si>
    <t xml:space="preserve">Break-even service hours per year</t>
  </si>
  <si>
    <t xml:space="preserve">From Tab 9 — above this, in-house staff is cheaper.</t>
  </si>
  <si>
    <t xml:space="preserve">From Tab 9 — change the blue assumptions to test scenarios.</t>
  </si>
  <si>
    <t xml:space="preserve">BUILD YOUR BUDGET JUSTIFICATION</t>
  </si>
  <si>
    <t xml:space="preserve">Key Regional Rate Trends</t>
  </si>
  <si>
    <t xml:space="preserve">Are local competitors outpaying you? By how much?</t>
  </si>
  <si>
    <t xml:space="preserve">Opportunities for Competitiveness</t>
  </si>
  <si>
    <t xml:space="preserve">Can you offer parking or remote work options to offset a lower base pay?</t>
  </si>
  <si>
    <t xml:space="preserve">Certification &amp; Consistency Risks</t>
  </si>
  <si>
    <t xml:space="preserve">Are you struggling to find qualified providers because your rates match entry-level skills?</t>
  </si>
  <si>
    <t xml:space="preserve">Policy &amp; Budget Planning Ideas</t>
  </si>
  <si>
    <t xml:space="preserve">Do we need to move from ICs to a full-time staff model to save on agency premium fees?</t>
  </si>
  <si>
    <t xml:space="preserve">The grey evidence line under each prompt writes itself from your data. Type your argument in the yellow box beneath it.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</si>
</sst>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yyyy\-mm\-dd"/>
    <numFmt numFmtId="166" formatCode="\$#,##0.00;&quot;($&quot;#,##0.00\);\-"/>
    <numFmt numFmtId="167" formatCode="0"/>
    <numFmt numFmtId="168" formatCode="0.0"/>
    <numFmt numFmtId="169" formatCode="#,##0.00;\(#,##0.00\);\-"/>
    <numFmt numFmtId="170" formatCode="0.0%;\(0.0%\);\-"/>
    <numFmt numFmtId="171" formatCode="\$#,##0;&quot;($&quot;#,##0\);\-"/>
    <numFmt numFmtId="172" formatCode="0.00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53333"/>
      <name val="Arial"/>
      <family val="0"/>
      <charset val="1"/>
    </font>
    <font>
      <b val="true"/>
      <sz val="13"/>
      <color rgb="FF00A79D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053333"/>
      <name val="Arial"/>
      <family val="0"/>
      <charset val="1"/>
    </font>
    <font>
      <b val="true"/>
      <sz val="10"/>
      <color rgb="FF053333"/>
      <name val="Arial"/>
      <family val="0"/>
      <charset val="1"/>
    </font>
    <font>
      <b val="true"/>
      <sz val="10"/>
      <color rgb="FFE15A42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767676"/>
      <name val="Arial"/>
      <family val="0"/>
      <charset val="1"/>
    </font>
    <font>
      <sz val="9"/>
      <color rgb="FF767676"/>
      <name val="Arial"/>
      <family val="0"/>
      <charset val="1"/>
    </font>
    <font>
      <b val="true"/>
      <sz val="13"/>
      <color rgb="FF053333"/>
      <name val="Arial"/>
      <family val="0"/>
      <charset val="1"/>
    </font>
    <font>
      <i val="true"/>
      <sz val="9"/>
      <color rgb="FF767676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10"/>
      <color rgb="FF8362AA"/>
      <name val="Arial"/>
      <family val="0"/>
      <charset val="1"/>
    </font>
    <font>
      <sz val="10"/>
      <name val="Arial"/>
      <family val="2"/>
    </font>
    <font>
      <sz val="10"/>
      <color rgb="FF414042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053333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9E3"/>
        <bgColor rgb="FFFBF4E6"/>
      </patternFill>
    </fill>
    <fill>
      <patternFill patternType="solid">
        <fgColor rgb="FFF1ECF7"/>
        <bgColor rgb="FFEDF5F4"/>
      </patternFill>
    </fill>
    <fill>
      <patternFill patternType="solid">
        <fgColor rgb="FFEDF5F4"/>
        <bgColor rgb="FFF4F8F7"/>
      </patternFill>
    </fill>
    <fill>
      <patternFill patternType="solid">
        <fgColor rgb="FFFBF4E6"/>
        <bgColor rgb="FFFFF9E3"/>
      </patternFill>
    </fill>
    <fill>
      <patternFill patternType="solid">
        <fgColor rgb="FF053333"/>
        <bgColor rgb="FF0066CC"/>
      </patternFill>
    </fill>
    <fill>
      <patternFill patternType="solid">
        <fgColor rgb="FFF4F8F7"/>
        <bgColor rgb="FFEDF5F4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8E2E1"/>
      </left>
      <right style="thin">
        <color rgb="FFD8E2E1"/>
      </right>
      <top style="thin">
        <color rgb="FFD8E2E1"/>
      </top>
      <bottom style="thin">
        <color rgb="FFD8E2E1"/>
      </bottom>
      <diagonal/>
    </border>
    <border diagonalUp="false" diagonalDown="false">
      <left style="thin">
        <color rgb="FFD8E2E1"/>
      </left>
      <right style="thin">
        <color rgb="FFD8E2E1"/>
      </right>
      <top style="medium">
        <color rgb="FF053333"/>
      </top>
      <bottom style="medium">
        <color rgb="FF05333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5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5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16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6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6" fillId="3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4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6" fillId="3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6" fillId="3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6" fillId="3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3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16" fillId="3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4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6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9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9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9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4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4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6" fillId="4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4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4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4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53333"/>
      <rgbColor rgb="FFC0C0C0"/>
      <rgbColor rgb="FF767676"/>
      <rgbColor rgb="FF9999FF"/>
      <rgbColor rgb="FF993366"/>
      <rgbColor rgb="FFFFF9E3"/>
      <rgbColor rgb="FFEDF5F4"/>
      <rgbColor rgb="FF660066"/>
      <rgbColor rgb="FFFF8080"/>
      <rgbColor rgb="FF0066CC"/>
      <rgbColor rgb="FFD8E2E1"/>
      <rgbColor rgb="FF000080"/>
      <rgbColor rgb="FFFF00FF"/>
      <rgbColor rgb="FFFFFF00"/>
      <rgbColor rgb="FF00FFFF"/>
      <rgbColor rgb="FF800080"/>
      <rgbColor rgb="FF800000"/>
      <rgbColor rgb="FF00A79D"/>
      <rgbColor rgb="FF0000FF"/>
      <rgbColor rgb="FF00CCFF"/>
      <rgbColor rgb="FFF4F8F7"/>
      <rgbColor rgb="FFF1ECF7"/>
      <rgbColor rgb="FFFBF4E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15A42"/>
      <rgbColor rgb="FF8362AA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1404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4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16"/>
    <col collapsed="false" customWidth="true" hidden="false" outlineLevel="0" max="3" min="3" style="1" width="24"/>
    <col collapsed="false" customWidth="true" hidden="false" outlineLevel="0" max="8" min="4" style="1" width="16"/>
  </cols>
  <sheetData>
    <row r="2" customFormat="false" ht="19.7" hidden="false" customHeight="false" outlineLevel="0" collapsed="false">
      <c r="B2" s="2" t="s">
        <v>0</v>
      </c>
    </row>
    <row r="3" customFormat="false" ht="16.15" hidden="false" customHeight="false" outlineLevel="0" collapsed="false">
      <c r="B3" s="3" t="s">
        <v>1</v>
      </c>
    </row>
    <row r="5" customFormat="false" ht="15" hidden="false" customHeight="true" outlineLevel="0" collapsed="false">
      <c r="B5" s="4" t="s">
        <v>2</v>
      </c>
      <c r="C5" s="4"/>
      <c r="D5" s="4"/>
      <c r="E5" s="4"/>
      <c r="F5" s="4"/>
      <c r="G5" s="4"/>
      <c r="H5" s="4"/>
    </row>
    <row r="6" customFormat="false" ht="15" hidden="false" customHeight="false" outlineLevel="0" collapsed="false">
      <c r="B6" s="4"/>
      <c r="C6" s="4"/>
      <c r="D6" s="4"/>
      <c r="E6" s="4"/>
      <c r="F6" s="4"/>
      <c r="G6" s="4"/>
      <c r="H6" s="4"/>
    </row>
    <row r="7" customFormat="false" ht="15" hidden="false" customHeight="false" outlineLevel="0" collapsed="false">
      <c r="B7" s="4"/>
      <c r="C7" s="4"/>
      <c r="D7" s="4"/>
      <c r="E7" s="4"/>
      <c r="F7" s="4"/>
      <c r="G7" s="4"/>
      <c r="H7" s="4"/>
    </row>
    <row r="9" customFormat="false" ht="15" hidden="false" customHeight="false" outlineLevel="0" collapsed="false">
      <c r="B9" s="5" t="s">
        <v>3</v>
      </c>
    </row>
    <row r="10" customFormat="false" ht="15" hidden="false" customHeight="true" outlineLevel="0" collapsed="false">
      <c r="B10" s="6" t="s">
        <v>4</v>
      </c>
      <c r="C10" s="4" t="s">
        <v>5</v>
      </c>
      <c r="D10" s="4"/>
      <c r="E10" s="4"/>
      <c r="F10" s="4"/>
      <c r="G10" s="4"/>
      <c r="H10" s="4"/>
    </row>
    <row r="11" customFormat="false" ht="15" hidden="false" customHeight="false" outlineLevel="0" collapsed="false">
      <c r="C11" s="4"/>
      <c r="D11" s="4"/>
      <c r="E11" s="4"/>
      <c r="F11" s="4"/>
      <c r="G11" s="4"/>
      <c r="H11" s="4"/>
    </row>
    <row r="13" customFormat="false" ht="15" hidden="false" customHeight="true" outlineLevel="0" collapsed="false">
      <c r="B13" s="6" t="s">
        <v>6</v>
      </c>
      <c r="C13" s="4" t="s">
        <v>7</v>
      </c>
      <c r="D13" s="4"/>
      <c r="E13" s="4"/>
      <c r="F13" s="4"/>
      <c r="G13" s="4"/>
      <c r="H13" s="4"/>
    </row>
    <row r="14" customFormat="false" ht="15" hidden="false" customHeight="false" outlineLevel="0" collapsed="false">
      <c r="C14" s="4"/>
      <c r="D14" s="4"/>
      <c r="E14" s="4"/>
      <c r="F14" s="4"/>
      <c r="G14" s="4"/>
      <c r="H14" s="4"/>
    </row>
    <row r="16" customFormat="false" ht="15" hidden="false" customHeight="true" outlineLevel="0" collapsed="false">
      <c r="B16" s="6" t="s">
        <v>8</v>
      </c>
      <c r="C16" s="4" t="s">
        <v>9</v>
      </c>
      <c r="D16" s="4"/>
      <c r="E16" s="4"/>
      <c r="F16" s="4"/>
      <c r="G16" s="4"/>
      <c r="H16" s="4"/>
    </row>
    <row r="17" customFormat="false" ht="15" hidden="false" customHeight="false" outlineLevel="0" collapsed="false">
      <c r="C17" s="4"/>
      <c r="D17" s="4"/>
      <c r="E17" s="4"/>
      <c r="F17" s="4"/>
      <c r="G17" s="4"/>
      <c r="H17" s="4"/>
    </row>
    <row r="19" customFormat="false" ht="15" hidden="false" customHeight="true" outlineLevel="0" collapsed="false">
      <c r="B19" s="6" t="s">
        <v>10</v>
      </c>
      <c r="C19" s="7" t="s">
        <v>11</v>
      </c>
      <c r="D19" s="7"/>
      <c r="E19" s="7"/>
      <c r="F19" s="7"/>
      <c r="G19" s="7"/>
      <c r="H19" s="7"/>
    </row>
    <row r="20" customFormat="false" ht="15" hidden="false" customHeight="false" outlineLevel="0" collapsed="false">
      <c r="C20" s="7"/>
      <c r="D20" s="7"/>
      <c r="E20" s="7"/>
      <c r="F20" s="7"/>
      <c r="G20" s="7"/>
      <c r="H20" s="7"/>
    </row>
    <row r="22" customFormat="false" ht="15" hidden="false" customHeight="true" outlineLevel="0" collapsed="false">
      <c r="B22" s="6" t="s">
        <v>12</v>
      </c>
      <c r="C22" s="4" t="s">
        <v>13</v>
      </c>
      <c r="D22" s="4"/>
      <c r="E22" s="4"/>
      <c r="F22" s="4"/>
      <c r="G22" s="4"/>
      <c r="H22" s="4"/>
    </row>
    <row r="23" customFormat="false" ht="15" hidden="false" customHeight="false" outlineLevel="0" collapsed="false">
      <c r="C23" s="4"/>
      <c r="D23" s="4"/>
      <c r="E23" s="4"/>
      <c r="F23" s="4"/>
      <c r="G23" s="4"/>
      <c r="H23" s="4"/>
    </row>
    <row r="25" customFormat="false" ht="15" hidden="false" customHeight="true" outlineLevel="0" collapsed="false">
      <c r="B25" s="6" t="s">
        <v>14</v>
      </c>
      <c r="C25" s="4" t="s">
        <v>15</v>
      </c>
      <c r="D25" s="4"/>
      <c r="E25" s="4"/>
      <c r="F25" s="4"/>
      <c r="G25" s="4"/>
      <c r="H25" s="4"/>
    </row>
    <row r="26" customFormat="false" ht="15" hidden="false" customHeight="false" outlineLevel="0" collapsed="false">
      <c r="C26" s="4"/>
      <c r="D26" s="4"/>
      <c r="E26" s="4"/>
      <c r="F26" s="4"/>
      <c r="G26" s="4"/>
      <c r="H26" s="4"/>
    </row>
    <row r="28" customFormat="false" ht="15" hidden="false" customHeight="true" outlineLevel="0" collapsed="false">
      <c r="B28" s="6" t="s">
        <v>16</v>
      </c>
      <c r="C28" s="4" t="s">
        <v>17</v>
      </c>
      <c r="D28" s="4"/>
      <c r="E28" s="4"/>
      <c r="F28" s="4"/>
      <c r="G28" s="4"/>
      <c r="H28" s="4"/>
    </row>
    <row r="29" customFormat="false" ht="15" hidden="false" customHeight="false" outlineLevel="0" collapsed="false">
      <c r="C29" s="4"/>
      <c r="D29" s="4"/>
      <c r="E29" s="4"/>
      <c r="F29" s="4"/>
      <c r="G29" s="4"/>
      <c r="H29" s="4"/>
    </row>
    <row r="31" customFormat="false" ht="15" hidden="false" customHeight="true" outlineLevel="0" collapsed="false">
      <c r="B31" s="6" t="s">
        <v>18</v>
      </c>
      <c r="C31" s="4" t="s">
        <v>19</v>
      </c>
      <c r="D31" s="4"/>
      <c r="E31" s="4"/>
      <c r="F31" s="4"/>
      <c r="G31" s="4"/>
      <c r="H31" s="4"/>
    </row>
    <row r="32" customFormat="false" ht="15" hidden="false" customHeight="false" outlineLevel="0" collapsed="false">
      <c r="B32" s="5"/>
      <c r="C32" s="4"/>
      <c r="D32" s="4"/>
      <c r="E32" s="4"/>
      <c r="F32" s="4"/>
      <c r="G32" s="4"/>
      <c r="H32" s="4"/>
    </row>
    <row r="35" customFormat="false" ht="15" hidden="false" customHeight="false" outlineLevel="0" collapsed="false">
      <c r="B35" s="1" t="s">
        <v>20</v>
      </c>
    </row>
    <row r="36" customFormat="false" ht="15" hidden="false" customHeight="false" outlineLevel="0" collapsed="false">
      <c r="B36" s="8"/>
      <c r="C36" s="9" t="s">
        <v>21</v>
      </c>
      <c r="D36" s="10" t="s">
        <v>22</v>
      </c>
    </row>
    <row r="37" customFormat="false" ht="15" hidden="false" customHeight="false" outlineLevel="0" collapsed="false">
      <c r="B37" s="11"/>
      <c r="C37" s="9" t="s">
        <v>23</v>
      </c>
      <c r="D37" s="10" t="s">
        <v>24</v>
      </c>
    </row>
    <row r="38" customFormat="false" ht="15" hidden="false" customHeight="false" outlineLevel="0" collapsed="false">
      <c r="B38" s="12"/>
      <c r="C38" s="9" t="s">
        <v>25</v>
      </c>
      <c r="D38" s="10" t="s">
        <v>26</v>
      </c>
    </row>
    <row r="39" customFormat="false" ht="15" hidden="false" customHeight="false" outlineLevel="0" collapsed="false">
      <c r="B39" s="5" t="s">
        <v>27</v>
      </c>
      <c r="C39" s="9" t="s">
        <v>28</v>
      </c>
      <c r="D39" s="10" t="s">
        <v>29</v>
      </c>
    </row>
    <row r="42" customFormat="false" ht="15" hidden="false" customHeight="false" outlineLevel="0" collapsed="false">
      <c r="B42" s="1" t="s">
        <v>30</v>
      </c>
    </row>
    <row r="43" customFormat="false" ht="15" hidden="false" customHeight="true" outlineLevel="0" collapsed="false">
      <c r="B43" s="13" t="s">
        <v>31</v>
      </c>
      <c r="C43" s="13"/>
      <c r="D43" s="13"/>
      <c r="E43" s="13"/>
      <c r="F43" s="13"/>
      <c r="G43" s="13"/>
      <c r="H43" s="13"/>
    </row>
    <row r="44" customFormat="false" ht="15" hidden="false" customHeight="true" outlineLevel="0" collapsed="false">
      <c r="B44" s="14" t="s">
        <v>32</v>
      </c>
      <c r="C44" s="14"/>
      <c r="D44" s="14"/>
      <c r="E44" s="14"/>
      <c r="F44" s="14"/>
      <c r="G44" s="14"/>
      <c r="H44" s="14"/>
    </row>
    <row r="45" customFormat="false" ht="15" hidden="false" customHeight="true" outlineLevel="0" collapsed="false">
      <c r="B45" s="14" t="s">
        <v>33</v>
      </c>
      <c r="C45" s="14"/>
      <c r="D45" s="14"/>
      <c r="E45" s="14"/>
      <c r="F45" s="14"/>
      <c r="G45" s="14"/>
      <c r="H45" s="14"/>
    </row>
    <row r="46" customFormat="false" ht="15" hidden="false" customHeight="true" outlineLevel="0" collapsed="false">
      <c r="B46" s="14" t="s">
        <v>34</v>
      </c>
      <c r="C46" s="14"/>
      <c r="D46" s="14"/>
      <c r="E46" s="14"/>
      <c r="F46" s="14"/>
      <c r="G46" s="14"/>
      <c r="H46" s="14"/>
    </row>
    <row r="47" customFormat="false" ht="15" hidden="false" customHeight="true" outlineLevel="0" collapsed="false">
      <c r="B47" s="14" t="s">
        <v>35</v>
      </c>
      <c r="C47" s="14"/>
      <c r="D47" s="14"/>
      <c r="E47" s="14"/>
      <c r="F47" s="14"/>
      <c r="G47" s="14"/>
      <c r="H47" s="14"/>
    </row>
    <row r="48" customFormat="false" ht="15" hidden="false" customHeight="true" outlineLevel="0" collapsed="false">
      <c r="B48" s="15" t="s">
        <v>36</v>
      </c>
      <c r="C48" s="15"/>
      <c r="D48" s="15"/>
      <c r="E48" s="15"/>
      <c r="F48" s="15"/>
      <c r="G48" s="15"/>
      <c r="H48" s="15"/>
    </row>
    <row r="51" customFormat="false" ht="15" hidden="false" customHeight="false" outlineLevel="0" collapsed="false">
      <c r="B51" s="16" t="s">
        <v>37</v>
      </c>
    </row>
  </sheetData>
  <mergeCells count="15">
    <mergeCell ref="B5:H7"/>
    <mergeCell ref="C10:H11"/>
    <mergeCell ref="C13:H14"/>
    <mergeCell ref="C16:H17"/>
    <mergeCell ref="C19:H20"/>
    <mergeCell ref="C22:H23"/>
    <mergeCell ref="C25:H26"/>
    <mergeCell ref="C28:H29"/>
    <mergeCell ref="C31:H32"/>
    <mergeCell ref="B43:H43"/>
    <mergeCell ref="B44:H44"/>
    <mergeCell ref="B45:H45"/>
    <mergeCell ref="B46:H46"/>
    <mergeCell ref="B47:H47"/>
    <mergeCell ref="B48:H4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4"/>
    <col collapsed="false" customWidth="true" hidden="false" outlineLevel="0" max="2" min="2" style="1" width="14"/>
    <col collapsed="false" customWidth="true" hidden="false" outlineLevel="0" max="3" min="3" style="1" width="18"/>
    <col collapsed="false" customWidth="true" hidden="false" outlineLevel="0" max="6" min="4" style="1" width="14"/>
  </cols>
  <sheetData>
    <row r="1" customFormat="false" ht="16.15" hidden="false" customHeight="false" outlineLevel="0" collapsed="false">
      <c r="A1" s="17" t="s">
        <v>151</v>
      </c>
    </row>
    <row r="2" customFormat="false" ht="15" hidden="false" customHeight="false" outlineLevel="0" collapsed="false">
      <c r="A2" s="18" t="s">
        <v>152</v>
      </c>
      <c r="B2" s="18"/>
      <c r="C2" s="18"/>
      <c r="D2" s="18"/>
      <c r="E2" s="18"/>
      <c r="F2" s="18"/>
    </row>
    <row r="4" customFormat="false" ht="15" hidden="false" customHeight="false" outlineLevel="0" collapsed="false">
      <c r="A4" s="5" t="s">
        <v>153</v>
      </c>
    </row>
    <row r="5" customFormat="false" ht="15" hidden="false" customHeight="false" outlineLevel="0" collapsed="false">
      <c r="A5" s="45" t="s">
        <v>154</v>
      </c>
      <c r="B5" s="45"/>
      <c r="C5" s="46" t="s">
        <v>67</v>
      </c>
    </row>
    <row r="6" customFormat="false" ht="15" hidden="false" customHeight="false" outlineLevel="0" collapsed="false">
      <c r="A6" s="45" t="s">
        <v>155</v>
      </c>
      <c r="B6" s="45"/>
      <c r="C6" s="47" t="n">
        <v>600</v>
      </c>
    </row>
    <row r="7" customFormat="false" ht="15" hidden="false" customHeight="false" outlineLevel="0" collapsed="false">
      <c r="A7" s="45" t="s">
        <v>156</v>
      </c>
      <c r="B7" s="45"/>
      <c r="C7" s="48" t="n">
        <v>1.5</v>
      </c>
    </row>
    <row r="8" customFormat="false" ht="15" hidden="false" customHeight="false" outlineLevel="0" collapsed="false">
      <c r="A8" s="45" t="s">
        <v>157</v>
      </c>
      <c r="B8" s="45"/>
      <c r="C8" s="48" t="n">
        <v>2</v>
      </c>
    </row>
    <row r="9" customFormat="false" ht="15" hidden="false" customHeight="false" outlineLevel="0" collapsed="false">
      <c r="A9" s="45" t="s">
        <v>158</v>
      </c>
      <c r="B9" s="45"/>
      <c r="C9" s="49" t="n">
        <v>25</v>
      </c>
    </row>
    <row r="10" customFormat="false" ht="15" hidden="false" customHeight="false" outlineLevel="0" collapsed="false">
      <c r="A10" s="45" t="s">
        <v>159</v>
      </c>
      <c r="B10" s="45"/>
      <c r="C10" s="50" t="n">
        <v>62000</v>
      </c>
    </row>
    <row r="11" customFormat="false" ht="15" hidden="false" customHeight="false" outlineLevel="0" collapsed="false">
      <c r="A11" s="45" t="s">
        <v>160</v>
      </c>
      <c r="B11" s="45"/>
      <c r="C11" s="51" t="n">
        <v>0.3</v>
      </c>
    </row>
    <row r="12" customFormat="false" ht="15" hidden="false" customHeight="false" outlineLevel="0" collapsed="false">
      <c r="A12" s="45" t="s">
        <v>161</v>
      </c>
      <c r="B12" s="45"/>
      <c r="C12" s="47" t="n">
        <v>900</v>
      </c>
    </row>
    <row r="14" customFormat="false" ht="15" hidden="false" customHeight="false" outlineLevel="0" collapsed="false">
      <c r="A14" s="5" t="s">
        <v>162</v>
      </c>
    </row>
    <row r="15" customFormat="false" ht="15" hidden="false" customHeight="false" outlineLevel="0" collapsed="false">
      <c r="A15" s="45" t="s">
        <v>163</v>
      </c>
      <c r="B15" s="45"/>
      <c r="C15" s="25" t="n">
        <f aca="false">IFERROR(INDEX('8. Rate Summary'!$I$5:$I$10,MATCH($C$5,'8. Rate Summary'!$A$5:$A$10,0)),"")</f>
        <v>85</v>
      </c>
    </row>
    <row r="16" customFormat="false" ht="15" hidden="false" customHeight="false" outlineLevel="0" collapsed="false">
      <c r="A16" s="45" t="s">
        <v>164</v>
      </c>
      <c r="B16" s="45"/>
      <c r="C16" s="52" t="n">
        <f aca="false">IFERROR(IF($C$7=0,"",$C$6/$C$7),"")</f>
        <v>400</v>
      </c>
    </row>
    <row r="17" customFormat="false" ht="15" hidden="false" customHeight="false" outlineLevel="0" collapsed="false">
      <c r="A17" s="45" t="s">
        <v>165</v>
      </c>
      <c r="B17" s="45"/>
      <c r="C17" s="52" t="n">
        <f aca="false">IFERROR(MAX($C$7,$C$8),"")</f>
        <v>2</v>
      </c>
    </row>
    <row r="18" customFormat="false" ht="15" hidden="false" customHeight="false" outlineLevel="0" collapsed="false">
      <c r="A18" s="45" t="s">
        <v>166</v>
      </c>
      <c r="B18" s="45"/>
      <c r="C18" s="52" t="n">
        <f aca="false">IFERROR(IF(OR($C$16="",$C$17=""),"",$C$16*$C$17),"")</f>
        <v>800</v>
      </c>
    </row>
    <row r="19" customFormat="false" ht="15" hidden="false" customHeight="false" outlineLevel="0" collapsed="false">
      <c r="A19" s="45" t="s">
        <v>167</v>
      </c>
      <c r="B19" s="45"/>
      <c r="C19" s="52" t="n">
        <f aca="false">IFERROR(IF($C$18="","",$C$18-$C$6),"")</f>
        <v>200</v>
      </c>
    </row>
    <row r="20" customFormat="false" ht="15" hidden="false" customHeight="false" outlineLevel="0" collapsed="false">
      <c r="A20" s="53" t="s">
        <v>168</v>
      </c>
      <c r="B20" s="53"/>
      <c r="C20" s="38" t="n">
        <f aca="false">IFERROR(IF(OR($C$15="",$C$18=""),"",$C$18*$C$15+$C$16*$C$9),"")</f>
        <v>78000</v>
      </c>
    </row>
    <row r="22" customFormat="false" ht="15" hidden="false" customHeight="false" outlineLevel="0" collapsed="false">
      <c r="A22" s="5" t="s">
        <v>169</v>
      </c>
    </row>
    <row r="23" customFormat="false" ht="15" hidden="false" customHeight="false" outlineLevel="0" collapsed="false">
      <c r="A23" s="45" t="s">
        <v>170</v>
      </c>
      <c r="B23" s="45"/>
      <c r="C23" s="54" t="n">
        <f aca="false">IFERROR($C$10*(1+$C$11),"")</f>
        <v>80600</v>
      </c>
    </row>
    <row r="24" customFormat="false" ht="15" hidden="false" customHeight="false" outlineLevel="0" collapsed="false">
      <c r="A24" s="45" t="s">
        <v>171</v>
      </c>
      <c r="B24" s="45"/>
      <c r="C24" s="55" t="n">
        <f aca="false">IFERROR(IF($C$12=0,"",$C$6/$C$12),"")</f>
        <v>0.666666666666667</v>
      </c>
    </row>
    <row r="25" customFormat="false" ht="15" hidden="false" customHeight="false" outlineLevel="0" collapsed="false">
      <c r="A25" s="45" t="s">
        <v>172</v>
      </c>
      <c r="B25" s="45"/>
      <c r="C25" s="25" t="n">
        <f aca="false">IFERROR(IF($C$12=0,"",$C$23/$C$12),"")</f>
        <v>89.5555555555556</v>
      </c>
    </row>
    <row r="26" customFormat="false" ht="15" hidden="false" customHeight="false" outlineLevel="0" collapsed="false">
      <c r="A26" s="53" t="s">
        <v>173</v>
      </c>
      <c r="B26" s="53"/>
      <c r="C26" s="38" t="n">
        <f aca="false">IFERROR(IF($C$24="","",ROUNDUP($C$24,0)*$C$23),"")</f>
        <v>80600</v>
      </c>
    </row>
    <row r="28" customFormat="false" ht="15" hidden="false" customHeight="false" outlineLevel="0" collapsed="false">
      <c r="A28" s="5" t="s">
        <v>174</v>
      </c>
    </row>
    <row r="29" customFormat="false" ht="15" hidden="false" customHeight="false" outlineLevel="0" collapsed="false">
      <c r="A29" s="53" t="s">
        <v>175</v>
      </c>
      <c r="B29" s="53"/>
      <c r="C29" s="38" t="n">
        <f aca="false">IFERROR(IF(OR($C$20="",$C$26=""),"",$C$20-$C$26),"")</f>
        <v>-2600</v>
      </c>
    </row>
    <row r="30" customFormat="false" ht="15" hidden="false" customHeight="false" outlineLevel="0" collapsed="false">
      <c r="A30" s="45" t="s">
        <v>176</v>
      </c>
      <c r="B30" s="45"/>
      <c r="C30" s="56" t="n">
        <f aca="false">IFERROR(IF(OR($C$15="",$C$17=0,$C$7=0),"",$C$26/(($C$17/$C$7)*$C$15+$C$9/$C$7)),"")</f>
        <v>620</v>
      </c>
    </row>
    <row r="31" customFormat="false" ht="15" hidden="false" customHeight="false" outlineLevel="0" collapsed="false">
      <c r="A31" s="53" t="s">
        <v>177</v>
      </c>
      <c r="B31" s="53"/>
      <c r="C31" s="57" t="str">
        <f aca="false">IFERROR(IF(OR($C$20="",$C$26=""),"",IF($C$20&gt;$C$26,"In-house staff","Agency")),"")</f>
        <v>Agency</v>
      </c>
    </row>
    <row r="33" customFormat="false" ht="15" hidden="false" customHeight="true" outlineLevel="0" collapsed="false">
      <c r="A33" s="58" t="s">
        <v>178</v>
      </c>
      <c r="B33" s="58"/>
      <c r="C33" s="58"/>
      <c r="D33" s="58"/>
      <c r="E33" s="58"/>
      <c r="F33" s="58"/>
    </row>
    <row r="34" customFormat="false" ht="15" hidden="false" customHeight="false" outlineLevel="0" collapsed="false">
      <c r="A34" s="58"/>
      <c r="B34" s="58"/>
      <c r="C34" s="58"/>
      <c r="D34" s="58"/>
      <c r="E34" s="58"/>
      <c r="F34" s="58"/>
    </row>
    <row r="35" customFormat="false" ht="15" hidden="false" customHeight="false" outlineLevel="0" collapsed="false">
      <c r="A35" s="58"/>
      <c r="B35" s="58"/>
      <c r="C35" s="58"/>
      <c r="D35" s="58"/>
      <c r="E35" s="58"/>
      <c r="F35" s="58"/>
    </row>
  </sheetData>
  <mergeCells count="23">
    <mergeCell ref="A2:F2"/>
    <mergeCell ref="A5:B5"/>
    <mergeCell ref="A6:B6"/>
    <mergeCell ref="A7:B7"/>
    <mergeCell ref="A8:B8"/>
    <mergeCell ref="A9:B9"/>
    <mergeCell ref="A10:B10"/>
    <mergeCell ref="A11:B11"/>
    <mergeCell ref="A12:B12"/>
    <mergeCell ref="A15:B15"/>
    <mergeCell ref="A16:B16"/>
    <mergeCell ref="A17:B17"/>
    <mergeCell ref="A18:B18"/>
    <mergeCell ref="A19:B19"/>
    <mergeCell ref="A20:B20"/>
    <mergeCell ref="A23:B23"/>
    <mergeCell ref="A24:B24"/>
    <mergeCell ref="A25:B25"/>
    <mergeCell ref="A26:B26"/>
    <mergeCell ref="A29:B29"/>
    <mergeCell ref="A30:B30"/>
    <mergeCell ref="A31:B31"/>
    <mergeCell ref="A33:F35"/>
  </mergeCells>
  <dataValidations count="1">
    <dataValidation allowBlank="true" error="Pick a value from the dropdown." errorStyle="stop" errorTitle="Not in list" operator="between" prompt="Choose from the list" promptTitle="Service Type" showDropDown="false" showErrorMessage="false" showInputMessage="false" sqref="C5" type="list">
      <formula1>"Interpreter,CART,C-Print,TypeWell,Video Remote Interpreter (VRI),Remote Speech-to-Text"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16"/>
    <col collapsed="false" customWidth="true" hidden="false" outlineLevel="0" max="3" min="3" style="1" width="18"/>
    <col collapsed="false" customWidth="true" hidden="false" outlineLevel="0" max="5" min="4" style="1" width="14"/>
    <col collapsed="false" customWidth="true" hidden="false" outlineLevel="0" max="6" min="6" style="1" width="20"/>
  </cols>
  <sheetData>
    <row r="1" customFormat="false" ht="16.15" hidden="false" customHeight="false" outlineLevel="0" collapsed="false">
      <c r="A1" s="17" t="s">
        <v>179</v>
      </c>
    </row>
    <row r="2" customFormat="false" ht="15" hidden="false" customHeight="false" outlineLevel="0" collapsed="false">
      <c r="A2" s="18" t="s">
        <v>180</v>
      </c>
      <c r="B2" s="18"/>
      <c r="C2" s="18"/>
      <c r="D2" s="18"/>
      <c r="E2" s="18"/>
      <c r="F2" s="18"/>
    </row>
    <row r="4" customFormat="false" ht="15" hidden="false" customHeight="false" outlineLevel="0" collapsed="false">
      <c r="A4" s="5" t="s">
        <v>181</v>
      </c>
    </row>
    <row r="5" customFormat="false" ht="42" hidden="false" customHeight="true" outlineLevel="0" collapsed="false">
      <c r="A5" s="19" t="s">
        <v>53</v>
      </c>
      <c r="B5" s="19" t="s">
        <v>182</v>
      </c>
      <c r="C5" s="19" t="s">
        <v>183</v>
      </c>
      <c r="D5" s="19" t="s">
        <v>184</v>
      </c>
      <c r="E5" s="19" t="s">
        <v>185</v>
      </c>
      <c r="F5" s="19" t="s">
        <v>186</v>
      </c>
    </row>
    <row r="6" customFormat="false" ht="15" hidden="false" customHeight="false" outlineLevel="0" collapsed="false">
      <c r="A6" s="59" t="str">
        <f aca="false">'8. Rate Summary'!A5</f>
        <v>Interpreter</v>
      </c>
      <c r="B6" s="42" t="n">
        <f aca="false">'8. Rate Summary'!B5</f>
        <v>1</v>
      </c>
      <c r="C6" s="43" t="n">
        <f aca="false">'8. Rate Summary'!D5</f>
        <v>70</v>
      </c>
      <c r="D6" s="43" t="n">
        <f aca="false">'8. Rate Summary'!I5</f>
        <v>85</v>
      </c>
      <c r="E6" s="44" t="n">
        <f aca="false">'8. Rate Summary'!J5</f>
        <v>0.214285714285714</v>
      </c>
      <c r="F6" s="43" t="n">
        <f aca="false">IFERROR(IF('8. Rate Summary'!I5="","",'8. Rate Summary'!I5*AVERAGEIFS('5. Agencies'!$E$5:$E$45,'5. Agencies'!$C$5:$C$45,$A6)),"")</f>
        <v>170</v>
      </c>
    </row>
    <row r="7" customFormat="false" ht="15" hidden="false" customHeight="false" outlineLevel="0" collapsed="false">
      <c r="A7" s="59" t="str">
        <f aca="false">'8. Rate Summary'!A6</f>
        <v>CART</v>
      </c>
      <c r="B7" s="42" t="n">
        <f aca="false">'8. Rate Summary'!B6</f>
        <v>0</v>
      </c>
      <c r="C7" s="43" t="str">
        <f aca="false">'8. Rate Summary'!D6</f>
        <v/>
      </c>
      <c r="D7" s="43" t="str">
        <f aca="false">'8. Rate Summary'!I6</f>
        <v/>
      </c>
      <c r="E7" s="44" t="str">
        <f aca="false">'8. Rate Summary'!J6</f>
        <v/>
      </c>
      <c r="F7" s="43" t="str">
        <f aca="false">IFERROR(IF('8. Rate Summary'!I6="","",'8. Rate Summary'!I6*AVERAGEIFS('5. Agencies'!$E$5:$E$45,'5. Agencies'!$C$5:$C$45,$A7)),"")</f>
        <v/>
      </c>
    </row>
    <row r="8" customFormat="false" ht="15" hidden="false" customHeight="false" outlineLevel="0" collapsed="false">
      <c r="A8" s="59" t="str">
        <f aca="false">'8. Rate Summary'!A7</f>
        <v>C-Print</v>
      </c>
      <c r="B8" s="42" t="n">
        <f aca="false">'8. Rate Summary'!B7</f>
        <v>0</v>
      </c>
      <c r="C8" s="43" t="str">
        <f aca="false">'8. Rate Summary'!D7</f>
        <v/>
      </c>
      <c r="D8" s="43" t="str">
        <f aca="false">'8. Rate Summary'!I7</f>
        <v/>
      </c>
      <c r="E8" s="44" t="str">
        <f aca="false">'8. Rate Summary'!J7</f>
        <v/>
      </c>
      <c r="F8" s="43" t="str">
        <f aca="false">IFERROR(IF('8. Rate Summary'!I7="","",'8. Rate Summary'!I7*AVERAGEIFS('5. Agencies'!$E$5:$E$45,'5. Agencies'!$C$5:$C$45,$A8)),"")</f>
        <v/>
      </c>
    </row>
    <row r="9" customFormat="false" ht="15" hidden="false" customHeight="false" outlineLevel="0" collapsed="false">
      <c r="A9" s="59" t="str">
        <f aca="false">'8. Rate Summary'!A8</f>
        <v>TypeWell</v>
      </c>
      <c r="B9" s="42" t="n">
        <f aca="false">'8. Rate Summary'!B8</f>
        <v>0</v>
      </c>
      <c r="C9" s="43" t="str">
        <f aca="false">'8. Rate Summary'!D8</f>
        <v/>
      </c>
      <c r="D9" s="43" t="str">
        <f aca="false">'8. Rate Summary'!I8</f>
        <v/>
      </c>
      <c r="E9" s="44" t="str">
        <f aca="false">'8. Rate Summary'!J8</f>
        <v/>
      </c>
      <c r="F9" s="43" t="str">
        <f aca="false">IFERROR(IF('8. Rate Summary'!I8="","",'8. Rate Summary'!I8*AVERAGEIFS('5. Agencies'!$E$5:$E$45,'5. Agencies'!$C$5:$C$45,$A9)),"")</f>
        <v/>
      </c>
    </row>
    <row r="10" customFormat="false" ht="15" hidden="false" customHeight="false" outlineLevel="0" collapsed="false">
      <c r="A10" s="59" t="str">
        <f aca="false">'8. Rate Summary'!A9</f>
        <v>Video Remote Interpreter (VRI)</v>
      </c>
      <c r="B10" s="42" t="n">
        <f aca="false">'8. Rate Summary'!B9</f>
        <v>0</v>
      </c>
      <c r="C10" s="43" t="str">
        <f aca="false">'8. Rate Summary'!D9</f>
        <v/>
      </c>
      <c r="D10" s="43" t="str">
        <f aca="false">'8. Rate Summary'!I9</f>
        <v/>
      </c>
      <c r="E10" s="44" t="str">
        <f aca="false">'8. Rate Summary'!J9</f>
        <v/>
      </c>
      <c r="F10" s="43" t="str">
        <f aca="false">IFERROR(IF('8. Rate Summary'!I9="","",'8. Rate Summary'!I9*AVERAGEIFS('5. Agencies'!$E$5:$E$45,'5. Agencies'!$C$5:$C$45,$A10)),"")</f>
        <v/>
      </c>
    </row>
    <row r="11" customFormat="false" ht="15" hidden="false" customHeight="false" outlineLevel="0" collapsed="false">
      <c r="A11" s="59" t="str">
        <f aca="false">'8. Rate Summary'!A10</f>
        <v>Remote Speech-to-Text</v>
      </c>
      <c r="B11" s="42" t="n">
        <f aca="false">'8. Rate Summary'!B10</f>
        <v>0</v>
      </c>
      <c r="C11" s="43" t="str">
        <f aca="false">'8. Rate Summary'!D10</f>
        <v/>
      </c>
      <c r="D11" s="43" t="str">
        <f aca="false">'8. Rate Summary'!I10</f>
        <v/>
      </c>
      <c r="E11" s="44" t="str">
        <f aca="false">'8. Rate Summary'!J10</f>
        <v/>
      </c>
      <c r="F11" s="43" t="str">
        <f aca="false">IFERROR(IF('8. Rate Summary'!I10="","",'8. Rate Summary'!I10*AVERAGEIFS('5. Agencies'!$E$5:$E$45,'5. Agencies'!$C$5:$C$45,$A11)),"")</f>
        <v/>
      </c>
    </row>
    <row r="13" customFormat="false" ht="15" hidden="false" customHeight="false" outlineLevel="0" collapsed="false">
      <c r="A13" s="5" t="s">
        <v>187</v>
      </c>
    </row>
    <row r="14" customFormat="false" ht="15" hidden="false" customHeight="false" outlineLevel="0" collapsed="false">
      <c r="A14" s="41" t="s">
        <v>188</v>
      </c>
      <c r="B14" s="60" t="n">
        <f aca="false">IFERROR(IF(COUNT(E6:E11)=0,"",MAX(E6:E11)),"")</f>
        <v>0.214285714285714</v>
      </c>
      <c r="C14" s="18" t="s">
        <v>189</v>
      </c>
      <c r="D14" s="18"/>
      <c r="E14" s="18"/>
      <c r="F14" s="18"/>
    </row>
    <row r="15" customFormat="false" ht="15" hidden="false" customHeight="false" outlineLevel="0" collapsed="false">
      <c r="A15" s="41" t="s">
        <v>190</v>
      </c>
      <c r="B15" s="61" t="n">
        <f aca="false">IFERROR('4. Benefits'!$D$14,"")</f>
        <v>16650</v>
      </c>
      <c r="C15" s="18" t="s">
        <v>191</v>
      </c>
      <c r="D15" s="18"/>
      <c r="E15" s="18"/>
      <c r="F15" s="18"/>
    </row>
    <row r="16" customFormat="false" ht="15" hidden="false" customHeight="false" outlineLevel="0" collapsed="false">
      <c r="A16" s="41" t="s">
        <v>192</v>
      </c>
      <c r="B16" s="62" t="n">
        <f aca="false">IFERROR('9. Cost Model'!$C$19,"")</f>
        <v>200</v>
      </c>
      <c r="C16" s="18" t="s">
        <v>193</v>
      </c>
      <c r="D16" s="18"/>
      <c r="E16" s="18"/>
      <c r="F16" s="18"/>
    </row>
    <row r="17" customFormat="false" ht="15" hidden="false" customHeight="false" outlineLevel="0" collapsed="false">
      <c r="A17" s="41" t="s">
        <v>194</v>
      </c>
      <c r="B17" s="63" t="n">
        <f aca="false">IFERROR('9. Cost Model'!$C$30,"")</f>
        <v>620</v>
      </c>
      <c r="C17" s="18" t="s">
        <v>195</v>
      </c>
      <c r="D17" s="18"/>
      <c r="E17" s="18"/>
      <c r="F17" s="18"/>
    </row>
    <row r="18" customFormat="false" ht="15" hidden="false" customHeight="false" outlineLevel="0" collapsed="false">
      <c r="A18" s="41" t="s">
        <v>177</v>
      </c>
      <c r="B18" s="64" t="str">
        <f aca="false">IFERROR('9. Cost Model'!$C$31,"")</f>
        <v>Agency</v>
      </c>
      <c r="C18" s="18" t="s">
        <v>196</v>
      </c>
      <c r="D18" s="18"/>
      <c r="E18" s="18"/>
      <c r="F18" s="18"/>
    </row>
    <row r="20" customFormat="false" ht="15" hidden="false" customHeight="false" outlineLevel="0" collapsed="false">
      <c r="A20" s="5" t="s">
        <v>197</v>
      </c>
    </row>
    <row r="21" customFormat="false" ht="19.5" hidden="false" customHeight="true" outlineLevel="0" collapsed="false">
      <c r="A21" s="65" t="s">
        <v>198</v>
      </c>
      <c r="B21" s="65"/>
      <c r="C21" s="65"/>
      <c r="D21" s="65"/>
      <c r="E21" s="65"/>
      <c r="F21" s="65"/>
    </row>
    <row r="22" customFormat="false" ht="15" hidden="false" customHeight="false" outlineLevel="0" collapsed="false">
      <c r="A22" s="18" t="s">
        <v>199</v>
      </c>
      <c r="B22" s="18"/>
      <c r="C22" s="18"/>
      <c r="D22" s="18"/>
      <c r="E22" s="18"/>
      <c r="F22" s="18"/>
    </row>
    <row r="23" customFormat="false" ht="18" hidden="false" customHeight="true" outlineLevel="0" collapsed="false">
      <c r="A23" s="66" t="str">
        <f aca="false">IFERROR(IF(COUNT(E6:E11)=0,"Add pay and agency data in Tabs 1 and 2.","From your data: agency rates run "&amp;TEXT(ABS(MAX(E6:E11)),"0.0%")&amp;IF(MAX(E6:E11)&gt;=0," ABOVE"," BELOW")&amp;" your institution midpoint."),"")</f>
        <v>From your data: agency rates run 21.4% ABOVE your institution midpoint.</v>
      </c>
      <c r="B23" s="66"/>
      <c r="C23" s="66"/>
      <c r="D23" s="66"/>
      <c r="E23" s="66"/>
      <c r="F23" s="66"/>
    </row>
    <row r="24" customFormat="false" ht="15" hidden="false" customHeight="false" outlineLevel="0" collapsed="false">
      <c r="A24" s="22"/>
      <c r="B24" s="22"/>
      <c r="C24" s="22"/>
      <c r="D24" s="22"/>
      <c r="E24" s="22"/>
      <c r="F24" s="22"/>
    </row>
    <row r="25" customFormat="false" ht="15" hidden="false" customHeight="false" outlineLevel="0" collapsed="false">
      <c r="A25" s="22"/>
      <c r="B25" s="22"/>
      <c r="C25" s="22"/>
      <c r="D25" s="22"/>
      <c r="E25" s="22"/>
      <c r="F25" s="22"/>
    </row>
    <row r="26" customFormat="false" ht="15" hidden="false" customHeight="false" outlineLevel="0" collapsed="false">
      <c r="A26" s="22"/>
      <c r="B26" s="22"/>
      <c r="C26" s="22"/>
      <c r="D26" s="22"/>
      <c r="E26" s="22"/>
      <c r="F26" s="22"/>
    </row>
    <row r="27" customFormat="false" ht="15" hidden="false" customHeight="false" outlineLevel="0" collapsed="false">
      <c r="A27" s="22"/>
      <c r="B27" s="22"/>
      <c r="C27" s="22"/>
      <c r="D27" s="22"/>
      <c r="E27" s="22"/>
      <c r="F27" s="22"/>
    </row>
    <row r="29" customFormat="false" ht="19.5" hidden="false" customHeight="true" outlineLevel="0" collapsed="false">
      <c r="A29" s="65" t="s">
        <v>200</v>
      </c>
      <c r="B29" s="65"/>
      <c r="C29" s="65"/>
      <c r="D29" s="65"/>
      <c r="E29" s="65"/>
      <c r="F29" s="65"/>
    </row>
    <row r="30" customFormat="false" ht="15" hidden="false" customHeight="false" outlineLevel="0" collapsed="false">
      <c r="A30" s="18" t="s">
        <v>201</v>
      </c>
      <c r="B30" s="18"/>
      <c r="C30" s="18"/>
      <c r="D30" s="18"/>
      <c r="E30" s="18"/>
      <c r="F30" s="18"/>
    </row>
    <row r="31" customFormat="false" ht="18" hidden="false" customHeight="true" outlineLevel="0" collapsed="false">
      <c r="A31" s="66" t="str">
        <f aca="false">IFERROR(IF('4. Benefits'!$D$14=0,"Value your benefits in Tab 4.","From your data: you offer "&amp;TEXT('4. Benefits'!$D$14,"$#,##0")&amp;" / yr in benefits value per provider."),"")</f>
        <v>From your data: you offer $16,650 / yr in benefits value per provider.</v>
      </c>
      <c r="B31" s="66"/>
      <c r="C31" s="66"/>
      <c r="D31" s="66"/>
      <c r="E31" s="66"/>
      <c r="F31" s="66"/>
    </row>
    <row r="32" customFormat="false" ht="15" hidden="false" customHeight="false" outlineLevel="0" collapsed="false">
      <c r="A32" s="22"/>
      <c r="B32" s="22"/>
      <c r="C32" s="22"/>
      <c r="D32" s="22"/>
      <c r="E32" s="22"/>
      <c r="F32" s="22"/>
    </row>
    <row r="33" customFormat="false" ht="15" hidden="false" customHeight="false" outlineLevel="0" collapsed="false">
      <c r="A33" s="22"/>
      <c r="B33" s="22"/>
      <c r="C33" s="22"/>
      <c r="D33" s="22"/>
      <c r="E33" s="22"/>
      <c r="F33" s="22"/>
    </row>
    <row r="34" customFormat="false" ht="15" hidden="false" customHeight="false" outlineLevel="0" collapsed="false">
      <c r="A34" s="22"/>
      <c r="B34" s="22"/>
      <c r="C34" s="22"/>
      <c r="D34" s="22"/>
      <c r="E34" s="22"/>
      <c r="F34" s="22"/>
    </row>
    <row r="35" customFormat="false" ht="15" hidden="false" customHeight="false" outlineLevel="0" collapsed="false">
      <c r="A35" s="22"/>
      <c r="B35" s="22"/>
      <c r="C35" s="22"/>
      <c r="D35" s="22"/>
      <c r="E35" s="22"/>
      <c r="F35" s="22"/>
    </row>
    <row r="37" customFormat="false" ht="19.5" hidden="false" customHeight="true" outlineLevel="0" collapsed="false">
      <c r="A37" s="65" t="s">
        <v>202</v>
      </c>
      <c r="B37" s="65"/>
      <c r="C37" s="65"/>
      <c r="D37" s="65"/>
      <c r="E37" s="65"/>
      <c r="F37" s="65"/>
    </row>
    <row r="38" customFormat="false" ht="15" hidden="false" customHeight="false" outlineLevel="0" collapsed="false">
      <c r="A38" s="18" t="s">
        <v>203</v>
      </c>
      <c r="B38" s="18"/>
      <c r="C38" s="18"/>
      <c r="D38" s="18"/>
      <c r="E38" s="18"/>
      <c r="F38" s="18"/>
    </row>
    <row r="39" customFormat="false" ht="18" hidden="false" customHeight="true" outlineLevel="0" collapsed="false">
      <c r="A39" s="66" t="str">
        <f aca="false">IFERROR(IF(COUNTIF('3. Quals (Institutions)'!$D$5:$D$45,"Yes")+COUNTIF('7. Quals (Agencies)'!$D$5:$D$45,"Yes")=0,"Record certification requirements in Tabs 3 and 7.","From your data: "&amp;COUNTIF('3. Quals (Institutions)'!$D$5:$D$45,"Yes")+COUNTIF('7. Quals (Agencies)'!$D$5:$D$45,"Yes")&amp;IF(COUNTIF('3. Quals (Institutions)'!$D$5:$D$45,"Yes")+COUNTIF('7. Quals (Agencies)'!$D$5:$D$45,"Yes")=1," service record requires"," service records require")&amp;" higher-ed experience."),"")</f>
        <v>From your data: 1 service record requires higher-ed experience.</v>
      </c>
      <c r="B39" s="66"/>
      <c r="C39" s="66"/>
      <c r="D39" s="66"/>
      <c r="E39" s="66"/>
      <c r="F39" s="66"/>
    </row>
    <row r="40" customFormat="false" ht="15" hidden="false" customHeight="false" outlineLevel="0" collapsed="false">
      <c r="A40" s="22"/>
      <c r="B40" s="22"/>
      <c r="C40" s="22"/>
      <c r="D40" s="22"/>
      <c r="E40" s="22"/>
      <c r="F40" s="22"/>
    </row>
    <row r="41" customFormat="false" ht="15" hidden="false" customHeight="false" outlineLevel="0" collapsed="false">
      <c r="A41" s="22"/>
      <c r="B41" s="22"/>
      <c r="C41" s="22"/>
      <c r="D41" s="22"/>
      <c r="E41" s="22"/>
      <c r="F41" s="22"/>
    </row>
    <row r="42" customFormat="false" ht="15" hidden="false" customHeight="false" outlineLevel="0" collapsed="false">
      <c r="A42" s="22"/>
      <c r="B42" s="22"/>
      <c r="C42" s="22"/>
      <c r="D42" s="22"/>
      <c r="E42" s="22"/>
      <c r="F42" s="22"/>
    </row>
    <row r="43" customFormat="false" ht="15" hidden="false" customHeight="false" outlineLevel="0" collapsed="false">
      <c r="A43" s="22"/>
      <c r="B43" s="22"/>
      <c r="C43" s="22"/>
      <c r="D43" s="22"/>
      <c r="E43" s="22"/>
      <c r="F43" s="22"/>
    </row>
    <row r="45" customFormat="false" ht="19.5" hidden="false" customHeight="true" outlineLevel="0" collapsed="false">
      <c r="A45" s="65" t="s">
        <v>204</v>
      </c>
      <c r="B45" s="65"/>
      <c r="C45" s="65"/>
      <c r="D45" s="65"/>
      <c r="E45" s="65"/>
      <c r="F45" s="65"/>
    </row>
    <row r="46" customFormat="false" ht="15" hidden="false" customHeight="false" outlineLevel="0" collapsed="false">
      <c r="A46" s="18" t="s">
        <v>205</v>
      </c>
      <c r="B46" s="18"/>
      <c r="C46" s="18"/>
      <c r="D46" s="18"/>
      <c r="E46" s="18"/>
      <c r="F46" s="18"/>
    </row>
    <row r="47" customFormat="false" ht="18" hidden="false" customHeight="true" outlineLevel="0" collapsed="false">
      <c r="A47" s="66" t="str">
        <f aca="false">IFERROR(IF('9. Cost Model'!$C$31="","Fill in the Cost Model on Tab 9.","Using Tab 9's assumptions (check the blue cells): the cheaper option is "&amp;'9. Cost Model'!$C$31&amp;", with break-even at "&amp;TEXT('9. Cost Model'!$C$30,"0")&amp;" service hours a year."),"")</f>
        <v>Using Tab 9's assumptions (check the blue cells): the cheaper option is Agency, with break-even at 620 service hours a year.</v>
      </c>
      <c r="B47" s="66"/>
      <c r="C47" s="66"/>
      <c r="D47" s="66"/>
      <c r="E47" s="66"/>
      <c r="F47" s="66"/>
    </row>
    <row r="48" customFormat="false" ht="15" hidden="false" customHeight="false" outlineLevel="0" collapsed="false">
      <c r="A48" s="22"/>
      <c r="B48" s="22"/>
      <c r="C48" s="22"/>
      <c r="D48" s="22"/>
      <c r="E48" s="22"/>
      <c r="F48" s="22"/>
    </row>
    <row r="49" customFormat="false" ht="15" hidden="false" customHeight="false" outlineLevel="0" collapsed="false">
      <c r="A49" s="22"/>
      <c r="B49" s="22"/>
      <c r="C49" s="22"/>
      <c r="D49" s="22"/>
      <c r="E49" s="22"/>
      <c r="F49" s="22"/>
    </row>
    <row r="50" customFormat="false" ht="15" hidden="false" customHeight="false" outlineLevel="0" collapsed="false">
      <c r="A50" s="22"/>
      <c r="B50" s="22"/>
      <c r="C50" s="22"/>
      <c r="D50" s="22"/>
      <c r="E50" s="22"/>
      <c r="F50" s="22"/>
    </row>
    <row r="51" customFormat="false" ht="15" hidden="false" customHeight="false" outlineLevel="0" collapsed="false">
      <c r="A51" s="22"/>
      <c r="B51" s="22"/>
      <c r="C51" s="22"/>
      <c r="D51" s="22"/>
      <c r="E51" s="22"/>
      <c r="F51" s="22"/>
    </row>
    <row r="53" customFormat="false" ht="15" hidden="false" customHeight="false" outlineLevel="0" collapsed="false">
      <c r="A53" s="18" t="s">
        <v>206</v>
      </c>
      <c r="B53" s="18"/>
      <c r="C53" s="18"/>
      <c r="D53" s="18"/>
      <c r="E53" s="18"/>
      <c r="F53" s="18"/>
    </row>
  </sheetData>
  <mergeCells count="23">
    <mergeCell ref="A2:F2"/>
    <mergeCell ref="C14:F14"/>
    <mergeCell ref="C15:F15"/>
    <mergeCell ref="C16:F16"/>
    <mergeCell ref="C17:F17"/>
    <mergeCell ref="C18:F18"/>
    <mergeCell ref="A21:F21"/>
    <mergeCell ref="A22:F22"/>
    <mergeCell ref="A23:F23"/>
    <mergeCell ref="A24:F27"/>
    <mergeCell ref="A29:F29"/>
    <mergeCell ref="A30:F30"/>
    <mergeCell ref="A31:F31"/>
    <mergeCell ref="A32:F35"/>
    <mergeCell ref="A37:F37"/>
    <mergeCell ref="A38:F38"/>
    <mergeCell ref="A39:F39"/>
    <mergeCell ref="A40:F43"/>
    <mergeCell ref="A45:F45"/>
    <mergeCell ref="A46:F46"/>
    <mergeCell ref="A47:F47"/>
    <mergeCell ref="A48:F51"/>
    <mergeCell ref="A53:F5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20"/>
    <col collapsed="false" customWidth="true" hidden="false" outlineLevel="0" max="3" min="3" style="1" width="30"/>
    <col collapsed="false" customWidth="true" hidden="false" outlineLevel="0" max="4" min="4" style="1" width="16"/>
    <col collapsed="false" customWidth="true" hidden="false" outlineLevel="0" max="5" min="5" style="1" width="50"/>
  </cols>
  <sheetData>
    <row r="1" customFormat="false" ht="16.15" hidden="false" customHeight="false" outlineLevel="0" collapsed="false">
      <c r="A1" s="17" t="s">
        <v>38</v>
      </c>
    </row>
    <row r="2" customFormat="false" ht="15" hidden="false" customHeight="false" outlineLevel="0" collapsed="false">
      <c r="A2" s="18" t="s">
        <v>39</v>
      </c>
      <c r="B2" s="18"/>
      <c r="C2" s="18"/>
      <c r="D2" s="18"/>
      <c r="E2" s="18"/>
    </row>
    <row r="4" customFormat="false" ht="42" hidden="false" customHeight="true" outlineLevel="0" collapsed="false">
      <c r="A4" s="19" t="s">
        <v>40</v>
      </c>
      <c r="B4" s="19" t="s">
        <v>41</v>
      </c>
      <c r="C4" s="19" t="s">
        <v>42</v>
      </c>
      <c r="D4" s="19" t="s">
        <v>43</v>
      </c>
      <c r="E4" s="19" t="s">
        <v>44</v>
      </c>
    </row>
    <row r="5" customFormat="false" ht="15" hidden="false" customHeight="false" outlineLevel="0" collapsed="false">
      <c r="A5" s="20" t="s">
        <v>45</v>
      </c>
      <c r="B5" s="20" t="s">
        <v>46</v>
      </c>
      <c r="C5" s="20" t="s">
        <v>47</v>
      </c>
      <c r="D5" s="21" t="s">
        <v>48</v>
      </c>
      <c r="E5" s="20" t="s">
        <v>49</v>
      </c>
    </row>
    <row r="6" customFormat="false" ht="15" hidden="false" customHeight="false" outlineLevel="0" collapsed="false">
      <c r="A6" s="22"/>
      <c r="B6" s="22"/>
      <c r="C6" s="22"/>
      <c r="D6" s="23"/>
      <c r="E6" s="22"/>
    </row>
    <row r="7" customFormat="false" ht="15" hidden="false" customHeight="false" outlineLevel="0" collapsed="false">
      <c r="A7" s="22"/>
      <c r="B7" s="22"/>
      <c r="C7" s="22"/>
      <c r="D7" s="23"/>
      <c r="E7" s="22"/>
    </row>
    <row r="8" customFormat="false" ht="15" hidden="false" customHeight="false" outlineLevel="0" collapsed="false">
      <c r="A8" s="22"/>
      <c r="B8" s="22"/>
      <c r="C8" s="22"/>
      <c r="D8" s="23"/>
      <c r="E8" s="22"/>
    </row>
    <row r="9" customFormat="false" ht="15" hidden="false" customHeight="false" outlineLevel="0" collapsed="false">
      <c r="A9" s="22"/>
      <c r="B9" s="22"/>
      <c r="C9" s="22"/>
      <c r="D9" s="23"/>
      <c r="E9" s="22"/>
    </row>
    <row r="10" customFormat="false" ht="15" hidden="false" customHeight="false" outlineLevel="0" collapsed="false">
      <c r="A10" s="22"/>
      <c r="B10" s="22"/>
      <c r="C10" s="22"/>
      <c r="D10" s="23"/>
      <c r="E10" s="22"/>
    </row>
    <row r="11" customFormat="false" ht="15" hidden="false" customHeight="false" outlineLevel="0" collapsed="false">
      <c r="A11" s="22"/>
      <c r="B11" s="22"/>
      <c r="C11" s="22"/>
      <c r="D11" s="23"/>
      <c r="E11" s="22"/>
    </row>
    <row r="12" customFormat="false" ht="15" hidden="false" customHeight="false" outlineLevel="0" collapsed="false">
      <c r="A12" s="22"/>
      <c r="B12" s="22"/>
      <c r="C12" s="22"/>
      <c r="D12" s="23"/>
      <c r="E12" s="22"/>
    </row>
    <row r="13" customFormat="false" ht="15" hidden="false" customHeight="false" outlineLevel="0" collapsed="false">
      <c r="A13" s="22"/>
      <c r="B13" s="22"/>
      <c r="C13" s="22"/>
      <c r="D13" s="23"/>
      <c r="E13" s="22"/>
    </row>
    <row r="14" customFormat="false" ht="15" hidden="false" customHeight="false" outlineLevel="0" collapsed="false">
      <c r="A14" s="22"/>
      <c r="B14" s="22"/>
      <c r="C14" s="22"/>
      <c r="D14" s="23"/>
      <c r="E14" s="22"/>
    </row>
    <row r="15" customFormat="false" ht="15" hidden="false" customHeight="false" outlineLevel="0" collapsed="false">
      <c r="A15" s="22"/>
      <c r="B15" s="22"/>
      <c r="C15" s="22"/>
      <c r="D15" s="23"/>
      <c r="E15" s="22"/>
    </row>
    <row r="16" customFormat="false" ht="15" hidden="false" customHeight="false" outlineLevel="0" collapsed="false">
      <c r="A16" s="22"/>
      <c r="B16" s="22"/>
      <c r="C16" s="22"/>
      <c r="D16" s="23"/>
      <c r="E16" s="22"/>
    </row>
    <row r="17" customFormat="false" ht="15" hidden="false" customHeight="false" outlineLevel="0" collapsed="false">
      <c r="A17" s="22"/>
      <c r="B17" s="22"/>
      <c r="C17" s="22"/>
      <c r="D17" s="23"/>
      <c r="E17" s="22"/>
    </row>
    <row r="18" customFormat="false" ht="15" hidden="false" customHeight="false" outlineLevel="0" collapsed="false">
      <c r="A18" s="22"/>
      <c r="B18" s="22"/>
      <c r="C18" s="22"/>
      <c r="D18" s="23"/>
      <c r="E18" s="22"/>
    </row>
    <row r="19" customFormat="false" ht="15" hidden="false" customHeight="false" outlineLevel="0" collapsed="false">
      <c r="A19" s="22"/>
      <c r="B19" s="22"/>
      <c r="C19" s="22"/>
      <c r="D19" s="23"/>
      <c r="E19" s="22"/>
    </row>
    <row r="20" customFormat="false" ht="15" hidden="false" customHeight="false" outlineLevel="0" collapsed="false">
      <c r="A20" s="22"/>
      <c r="B20" s="22"/>
      <c r="C20" s="22"/>
      <c r="D20" s="23"/>
      <c r="E20" s="22"/>
    </row>
    <row r="21" customFormat="false" ht="15" hidden="false" customHeight="false" outlineLevel="0" collapsed="false">
      <c r="A21" s="22"/>
      <c r="B21" s="22"/>
      <c r="C21" s="22"/>
      <c r="D21" s="23"/>
      <c r="E21" s="22"/>
    </row>
    <row r="22" customFormat="false" ht="15" hidden="false" customHeight="false" outlineLevel="0" collapsed="false">
      <c r="A22" s="22"/>
      <c r="B22" s="22"/>
      <c r="C22" s="22"/>
      <c r="D22" s="23"/>
      <c r="E22" s="22"/>
    </row>
    <row r="23" customFormat="false" ht="15" hidden="false" customHeight="false" outlineLevel="0" collapsed="false">
      <c r="A23" s="22"/>
      <c r="B23" s="22"/>
      <c r="C23" s="22"/>
      <c r="D23" s="23"/>
      <c r="E23" s="22"/>
    </row>
    <row r="24" customFormat="false" ht="15" hidden="false" customHeight="false" outlineLevel="0" collapsed="false">
      <c r="A24" s="22"/>
      <c r="B24" s="22"/>
      <c r="C24" s="22"/>
      <c r="D24" s="23"/>
      <c r="E24" s="22"/>
    </row>
    <row r="25" customFormat="false" ht="15" hidden="false" customHeight="false" outlineLevel="0" collapsed="false">
      <c r="A25" s="22"/>
      <c r="B25" s="22"/>
      <c r="C25" s="22"/>
      <c r="D25" s="23"/>
      <c r="E25" s="22"/>
    </row>
    <row r="26" customFormat="false" ht="15" hidden="false" customHeight="false" outlineLevel="0" collapsed="false">
      <c r="A26" s="22"/>
      <c r="B26" s="22"/>
      <c r="C26" s="22"/>
      <c r="D26" s="23"/>
      <c r="E26" s="22"/>
    </row>
    <row r="27" customFormat="false" ht="15" hidden="false" customHeight="false" outlineLevel="0" collapsed="false">
      <c r="A27" s="22"/>
      <c r="B27" s="22"/>
      <c r="C27" s="22"/>
      <c r="D27" s="23"/>
      <c r="E27" s="22"/>
    </row>
    <row r="28" customFormat="false" ht="15" hidden="false" customHeight="false" outlineLevel="0" collapsed="false">
      <c r="A28" s="22"/>
      <c r="B28" s="22"/>
      <c r="C28" s="22"/>
      <c r="D28" s="23"/>
      <c r="E28" s="22"/>
    </row>
    <row r="29" customFormat="false" ht="15" hidden="false" customHeight="false" outlineLevel="0" collapsed="false">
      <c r="A29" s="22"/>
      <c r="B29" s="22"/>
      <c r="C29" s="22"/>
      <c r="D29" s="23"/>
      <c r="E29" s="22"/>
    </row>
    <row r="30" customFormat="false" ht="15" hidden="false" customHeight="false" outlineLevel="0" collapsed="false">
      <c r="A30" s="22"/>
      <c r="B30" s="22"/>
      <c r="C30" s="22"/>
      <c r="D30" s="23"/>
      <c r="E30" s="22"/>
    </row>
    <row r="31" customFormat="false" ht="15" hidden="false" customHeight="false" outlineLevel="0" collapsed="false">
      <c r="A31" s="22"/>
      <c r="B31" s="22"/>
      <c r="C31" s="22"/>
      <c r="D31" s="23"/>
      <c r="E31" s="22"/>
    </row>
    <row r="32" customFormat="false" ht="15" hidden="false" customHeight="false" outlineLevel="0" collapsed="false">
      <c r="A32" s="22"/>
      <c r="B32" s="22"/>
      <c r="C32" s="22"/>
      <c r="D32" s="23"/>
      <c r="E32" s="22"/>
    </row>
    <row r="33" customFormat="false" ht="15" hidden="false" customHeight="false" outlineLevel="0" collapsed="false">
      <c r="A33" s="22"/>
      <c r="B33" s="22"/>
      <c r="C33" s="22"/>
      <c r="D33" s="23"/>
      <c r="E33" s="22"/>
    </row>
    <row r="34" customFormat="false" ht="15" hidden="false" customHeight="false" outlineLevel="0" collapsed="false">
      <c r="A34" s="22"/>
      <c r="B34" s="22"/>
      <c r="C34" s="22"/>
      <c r="D34" s="23"/>
      <c r="E34" s="22"/>
    </row>
    <row r="35" customFormat="false" ht="15" hidden="false" customHeight="false" outlineLevel="0" collapsed="false">
      <c r="A35" s="22"/>
      <c r="B35" s="22"/>
      <c r="C35" s="22"/>
      <c r="D35" s="23"/>
      <c r="E35" s="22"/>
    </row>
    <row r="36" customFormat="false" ht="15" hidden="false" customHeight="false" outlineLevel="0" collapsed="false">
      <c r="A36" s="22"/>
      <c r="B36" s="22"/>
      <c r="C36" s="22"/>
      <c r="D36" s="23"/>
      <c r="E36" s="22"/>
    </row>
    <row r="37" customFormat="false" ht="15" hidden="false" customHeight="false" outlineLevel="0" collapsed="false">
      <c r="A37" s="22"/>
      <c r="B37" s="22"/>
      <c r="C37" s="22"/>
      <c r="D37" s="23"/>
      <c r="E37" s="22"/>
    </row>
    <row r="38" customFormat="false" ht="15" hidden="false" customHeight="false" outlineLevel="0" collapsed="false">
      <c r="A38" s="22"/>
      <c r="B38" s="22"/>
      <c r="C38" s="22"/>
      <c r="D38" s="23"/>
      <c r="E38" s="22"/>
    </row>
    <row r="39" customFormat="false" ht="15" hidden="false" customHeight="false" outlineLevel="0" collapsed="false">
      <c r="A39" s="22"/>
      <c r="B39" s="22"/>
      <c r="C39" s="22"/>
      <c r="D39" s="23"/>
      <c r="E39" s="22"/>
    </row>
    <row r="40" customFormat="false" ht="15" hidden="false" customHeight="false" outlineLevel="0" collapsed="false">
      <c r="A40" s="22"/>
      <c r="B40" s="22"/>
      <c r="C40" s="22"/>
      <c r="D40" s="23"/>
      <c r="E40" s="22"/>
    </row>
    <row r="41" customFormat="false" ht="15" hidden="false" customHeight="false" outlineLevel="0" collapsed="false">
      <c r="A41" s="22"/>
      <c r="B41" s="22"/>
      <c r="C41" s="22"/>
      <c r="D41" s="23"/>
      <c r="E41" s="22"/>
    </row>
    <row r="42" customFormat="false" ht="15" hidden="false" customHeight="false" outlineLevel="0" collapsed="false">
      <c r="A42" s="22"/>
      <c r="B42" s="22"/>
      <c r="C42" s="22"/>
      <c r="D42" s="23"/>
      <c r="E42" s="22"/>
    </row>
    <row r="43" customFormat="false" ht="15" hidden="false" customHeight="false" outlineLevel="0" collapsed="false">
      <c r="A43" s="22"/>
      <c r="B43" s="22"/>
      <c r="C43" s="22"/>
      <c r="D43" s="23"/>
      <c r="E43" s="22"/>
    </row>
    <row r="44" customFormat="false" ht="15" hidden="false" customHeight="false" outlineLevel="0" collapsed="false">
      <c r="A44" s="22"/>
      <c r="B44" s="22"/>
      <c r="C44" s="22"/>
      <c r="D44" s="23"/>
      <c r="E44" s="22"/>
    </row>
    <row r="45" customFormat="false" ht="15" hidden="false" customHeight="false" outlineLevel="0" collapsed="false">
      <c r="A45" s="22"/>
      <c r="B45" s="22"/>
      <c r="C45" s="22"/>
      <c r="D45" s="23"/>
      <c r="E45" s="22"/>
    </row>
  </sheetData>
  <mergeCells count="1">
    <mergeCell ref="A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4"/>
    <col collapsed="false" customWidth="true" hidden="false" outlineLevel="0" max="2" min="2" style="1" width="20"/>
    <col collapsed="false" customWidth="true" hidden="false" outlineLevel="0" max="3" min="3" style="1" width="22"/>
    <col collapsed="false" customWidth="true" hidden="false" outlineLevel="0" max="7" min="4" style="1" width="11"/>
    <col collapsed="false" customWidth="true" hidden="false" outlineLevel="0" max="8" min="8" style="1" width="15"/>
    <col collapsed="false" customWidth="true" hidden="false" outlineLevel="0" max="9" min="9" style="1" width="12"/>
    <col collapsed="false" customWidth="true" hidden="false" outlineLevel="0" max="11" min="10" style="1" width="13"/>
    <col collapsed="false" customWidth="true" hidden="false" outlineLevel="0" max="12" min="12" style="1" width="12"/>
    <col collapsed="false" customWidth="true" hidden="false" outlineLevel="0" max="13" min="13" style="1" width="15"/>
    <col collapsed="false" customWidth="true" hidden="false" outlineLevel="0" max="14" min="14" style="1" width="14"/>
    <col collapsed="false" customWidth="true" hidden="false" outlineLevel="0" max="15" min="15" style="1" width="16"/>
    <col collapsed="false" customWidth="true" hidden="false" outlineLevel="0" max="16" min="16" style="1" width="34"/>
  </cols>
  <sheetData>
    <row r="1" customFormat="false" ht="16.15" hidden="false" customHeight="false" outlineLevel="0" collapsed="false">
      <c r="A1" s="17" t="s">
        <v>50</v>
      </c>
    </row>
    <row r="2" customFormat="false" ht="15" hidden="false" customHeight="false" outlineLevel="0" collapsed="false">
      <c r="A2" s="18" t="s">
        <v>51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4" customFormat="false" ht="42" hidden="false" customHeight="true" outlineLevel="0" collapsed="false">
      <c r="A4" s="19" t="s">
        <v>40</v>
      </c>
      <c r="B4" s="19" t="s">
        <v>52</v>
      </c>
      <c r="C4" s="19" t="s">
        <v>53</v>
      </c>
      <c r="D4" s="19" t="s">
        <v>54</v>
      </c>
      <c r="E4" s="19" t="s">
        <v>55</v>
      </c>
      <c r="F4" s="19" t="s">
        <v>56</v>
      </c>
      <c r="G4" s="19" t="s">
        <v>57</v>
      </c>
      <c r="H4" s="19" t="s">
        <v>58</v>
      </c>
      <c r="I4" s="19" t="s">
        <v>59</v>
      </c>
      <c r="J4" s="19" t="s">
        <v>60</v>
      </c>
      <c r="K4" s="19" t="s">
        <v>61</v>
      </c>
      <c r="L4" s="19" t="s">
        <v>62</v>
      </c>
      <c r="M4" s="19" t="s">
        <v>63</v>
      </c>
      <c r="N4" s="19" t="s">
        <v>64</v>
      </c>
      <c r="O4" s="19" t="s">
        <v>65</v>
      </c>
      <c r="P4" s="19" t="s">
        <v>44</v>
      </c>
    </row>
    <row r="5" customFormat="false" ht="15" hidden="false" customHeight="false" outlineLevel="0" collapsed="false">
      <c r="A5" s="20" t="s">
        <v>45</v>
      </c>
      <c r="B5" s="20" t="s">
        <v>66</v>
      </c>
      <c r="C5" s="20" t="s">
        <v>67</v>
      </c>
      <c r="D5" s="20" t="s">
        <v>68</v>
      </c>
      <c r="E5" s="24" t="n">
        <v>58</v>
      </c>
      <c r="F5" s="24" t="n">
        <v>82</v>
      </c>
      <c r="G5" s="25" t="n">
        <f aca="false">IFERROR(IF(OR(E5="",F5=""),"",AVERAGE(E5:F5)),"")</f>
        <v>70</v>
      </c>
      <c r="H5" s="20" t="s">
        <v>69</v>
      </c>
      <c r="I5" s="26"/>
      <c r="J5" s="20" t="s">
        <v>70</v>
      </c>
      <c r="K5" s="27" t="n">
        <v>2</v>
      </c>
      <c r="L5" s="28" t="n">
        <v>15</v>
      </c>
      <c r="M5" s="20" t="s">
        <v>71</v>
      </c>
      <c r="N5" s="27" t="n">
        <v>48</v>
      </c>
      <c r="O5" s="29" t="n">
        <v>0.5</v>
      </c>
      <c r="P5" s="20" t="s">
        <v>72</v>
      </c>
    </row>
    <row r="6" customFormat="false" ht="15" hidden="false" customHeight="false" outlineLevel="0" collapsed="false">
      <c r="A6" s="22"/>
      <c r="B6" s="22"/>
      <c r="C6" s="22"/>
      <c r="D6" s="22"/>
      <c r="E6" s="30"/>
      <c r="F6" s="30"/>
      <c r="G6" s="25" t="str">
        <f aca="false">IFERROR(IF(OR(E6="",F6=""),"",AVERAGE(E6:F6)),"")</f>
        <v/>
      </c>
      <c r="H6" s="22"/>
      <c r="I6" s="31"/>
      <c r="J6" s="22"/>
      <c r="K6" s="32"/>
      <c r="L6" s="33"/>
      <c r="M6" s="22"/>
      <c r="N6" s="32"/>
      <c r="O6" s="34"/>
      <c r="P6" s="22"/>
    </row>
    <row r="7" customFormat="false" ht="15" hidden="false" customHeight="false" outlineLevel="0" collapsed="false">
      <c r="A7" s="22"/>
      <c r="B7" s="22"/>
      <c r="C7" s="22"/>
      <c r="D7" s="22"/>
      <c r="E7" s="30"/>
      <c r="F7" s="30"/>
      <c r="G7" s="25" t="str">
        <f aca="false">IFERROR(IF(OR(E7="",F7=""),"",AVERAGE(E7:F7)),"")</f>
        <v/>
      </c>
      <c r="H7" s="22"/>
      <c r="I7" s="31"/>
      <c r="J7" s="22"/>
      <c r="K7" s="32"/>
      <c r="L7" s="33"/>
      <c r="M7" s="22"/>
      <c r="N7" s="32"/>
      <c r="O7" s="34"/>
      <c r="P7" s="22"/>
    </row>
    <row r="8" customFormat="false" ht="15" hidden="false" customHeight="false" outlineLevel="0" collapsed="false">
      <c r="A8" s="22"/>
      <c r="B8" s="22"/>
      <c r="C8" s="22"/>
      <c r="D8" s="22"/>
      <c r="E8" s="30"/>
      <c r="F8" s="30"/>
      <c r="G8" s="25" t="str">
        <f aca="false">IFERROR(IF(OR(E8="",F8=""),"",AVERAGE(E8:F8)),"")</f>
        <v/>
      </c>
      <c r="H8" s="22"/>
      <c r="I8" s="31"/>
      <c r="J8" s="22"/>
      <c r="K8" s="32"/>
      <c r="L8" s="33"/>
      <c r="M8" s="22"/>
      <c r="N8" s="32"/>
      <c r="O8" s="34"/>
      <c r="P8" s="22"/>
    </row>
    <row r="9" customFormat="false" ht="15" hidden="false" customHeight="false" outlineLevel="0" collapsed="false">
      <c r="A9" s="22"/>
      <c r="B9" s="22"/>
      <c r="C9" s="22"/>
      <c r="D9" s="22"/>
      <c r="E9" s="30"/>
      <c r="F9" s="30"/>
      <c r="G9" s="25" t="str">
        <f aca="false">IFERROR(IF(OR(E9="",F9=""),"",AVERAGE(E9:F9)),"")</f>
        <v/>
      </c>
      <c r="H9" s="22"/>
      <c r="I9" s="31"/>
      <c r="J9" s="22"/>
      <c r="K9" s="32"/>
      <c r="L9" s="33"/>
      <c r="M9" s="22"/>
      <c r="N9" s="32"/>
      <c r="O9" s="34"/>
      <c r="P9" s="22"/>
    </row>
    <row r="10" customFormat="false" ht="15" hidden="false" customHeight="false" outlineLevel="0" collapsed="false">
      <c r="A10" s="22"/>
      <c r="B10" s="22"/>
      <c r="C10" s="22"/>
      <c r="D10" s="22"/>
      <c r="E10" s="30"/>
      <c r="F10" s="30"/>
      <c r="G10" s="25" t="str">
        <f aca="false">IFERROR(IF(OR(E10="",F10=""),"",AVERAGE(E10:F10)),"")</f>
        <v/>
      </c>
      <c r="H10" s="22"/>
      <c r="I10" s="31"/>
      <c r="J10" s="22"/>
      <c r="K10" s="32"/>
      <c r="L10" s="33"/>
      <c r="M10" s="22"/>
      <c r="N10" s="32"/>
      <c r="O10" s="34"/>
      <c r="P10" s="22"/>
    </row>
    <row r="11" customFormat="false" ht="15" hidden="false" customHeight="false" outlineLevel="0" collapsed="false">
      <c r="A11" s="22"/>
      <c r="B11" s="22"/>
      <c r="C11" s="22"/>
      <c r="D11" s="22"/>
      <c r="E11" s="30"/>
      <c r="F11" s="30"/>
      <c r="G11" s="25" t="str">
        <f aca="false">IFERROR(IF(OR(E11="",F11=""),"",AVERAGE(E11:F11)),"")</f>
        <v/>
      </c>
      <c r="H11" s="22"/>
      <c r="I11" s="31"/>
      <c r="J11" s="22"/>
      <c r="K11" s="32"/>
      <c r="L11" s="33"/>
      <c r="M11" s="22"/>
      <c r="N11" s="32"/>
      <c r="O11" s="34"/>
      <c r="P11" s="22"/>
    </row>
    <row r="12" customFormat="false" ht="15" hidden="false" customHeight="false" outlineLevel="0" collapsed="false">
      <c r="A12" s="22"/>
      <c r="B12" s="22"/>
      <c r="C12" s="22"/>
      <c r="D12" s="22"/>
      <c r="E12" s="30"/>
      <c r="F12" s="30"/>
      <c r="G12" s="25" t="str">
        <f aca="false">IFERROR(IF(OR(E12="",F12=""),"",AVERAGE(E12:F12)),"")</f>
        <v/>
      </c>
      <c r="H12" s="22"/>
      <c r="I12" s="31"/>
      <c r="J12" s="22"/>
      <c r="K12" s="32"/>
      <c r="L12" s="33"/>
      <c r="M12" s="22"/>
      <c r="N12" s="32"/>
      <c r="O12" s="34"/>
      <c r="P12" s="22"/>
    </row>
    <row r="13" customFormat="false" ht="15" hidden="false" customHeight="false" outlineLevel="0" collapsed="false">
      <c r="A13" s="22"/>
      <c r="B13" s="22"/>
      <c r="C13" s="22"/>
      <c r="D13" s="22"/>
      <c r="E13" s="30"/>
      <c r="F13" s="30"/>
      <c r="G13" s="25" t="str">
        <f aca="false">IFERROR(IF(OR(E13="",F13=""),"",AVERAGE(E13:F13)),"")</f>
        <v/>
      </c>
      <c r="H13" s="22"/>
      <c r="I13" s="31"/>
      <c r="J13" s="22"/>
      <c r="K13" s="32"/>
      <c r="L13" s="33"/>
      <c r="M13" s="22"/>
      <c r="N13" s="32"/>
      <c r="O13" s="34"/>
      <c r="P13" s="22"/>
    </row>
    <row r="14" customFormat="false" ht="15" hidden="false" customHeight="false" outlineLevel="0" collapsed="false">
      <c r="A14" s="22"/>
      <c r="B14" s="22"/>
      <c r="C14" s="22"/>
      <c r="D14" s="22"/>
      <c r="E14" s="30"/>
      <c r="F14" s="30"/>
      <c r="G14" s="25" t="str">
        <f aca="false">IFERROR(IF(OR(E14="",F14=""),"",AVERAGE(E14:F14)),"")</f>
        <v/>
      </c>
      <c r="H14" s="22"/>
      <c r="I14" s="31"/>
      <c r="J14" s="22"/>
      <c r="K14" s="32"/>
      <c r="L14" s="33"/>
      <c r="M14" s="22"/>
      <c r="N14" s="32"/>
      <c r="O14" s="34"/>
      <c r="P14" s="22"/>
    </row>
    <row r="15" customFormat="false" ht="15" hidden="false" customHeight="false" outlineLevel="0" collapsed="false">
      <c r="A15" s="22"/>
      <c r="B15" s="22"/>
      <c r="C15" s="22"/>
      <c r="D15" s="22"/>
      <c r="E15" s="30"/>
      <c r="F15" s="30"/>
      <c r="G15" s="25" t="str">
        <f aca="false">IFERROR(IF(OR(E15="",F15=""),"",AVERAGE(E15:F15)),"")</f>
        <v/>
      </c>
      <c r="H15" s="22"/>
      <c r="I15" s="31"/>
      <c r="J15" s="22"/>
      <c r="K15" s="32"/>
      <c r="L15" s="33"/>
      <c r="M15" s="22"/>
      <c r="N15" s="32"/>
      <c r="O15" s="34"/>
      <c r="P15" s="22"/>
    </row>
    <row r="16" customFormat="false" ht="15" hidden="false" customHeight="false" outlineLevel="0" collapsed="false">
      <c r="A16" s="22"/>
      <c r="B16" s="22"/>
      <c r="C16" s="22"/>
      <c r="D16" s="22"/>
      <c r="E16" s="30"/>
      <c r="F16" s="30"/>
      <c r="G16" s="25" t="str">
        <f aca="false">IFERROR(IF(OR(E16="",F16=""),"",AVERAGE(E16:F16)),"")</f>
        <v/>
      </c>
      <c r="H16" s="22"/>
      <c r="I16" s="31"/>
      <c r="J16" s="22"/>
      <c r="K16" s="32"/>
      <c r="L16" s="33"/>
      <c r="M16" s="22"/>
      <c r="N16" s="32"/>
      <c r="O16" s="34"/>
      <c r="P16" s="22"/>
    </row>
    <row r="17" customFormat="false" ht="15" hidden="false" customHeight="false" outlineLevel="0" collapsed="false">
      <c r="A17" s="22"/>
      <c r="B17" s="22"/>
      <c r="C17" s="22"/>
      <c r="D17" s="22"/>
      <c r="E17" s="30"/>
      <c r="F17" s="30"/>
      <c r="G17" s="25" t="str">
        <f aca="false">IFERROR(IF(OR(E17="",F17=""),"",AVERAGE(E17:F17)),"")</f>
        <v/>
      </c>
      <c r="H17" s="22"/>
      <c r="I17" s="31"/>
      <c r="J17" s="22"/>
      <c r="K17" s="32"/>
      <c r="L17" s="33"/>
      <c r="M17" s="22"/>
      <c r="N17" s="32"/>
      <c r="O17" s="34"/>
      <c r="P17" s="22"/>
    </row>
    <row r="18" customFormat="false" ht="15" hidden="false" customHeight="false" outlineLevel="0" collapsed="false">
      <c r="A18" s="22"/>
      <c r="B18" s="22"/>
      <c r="C18" s="22"/>
      <c r="D18" s="22"/>
      <c r="E18" s="30"/>
      <c r="F18" s="30"/>
      <c r="G18" s="25" t="str">
        <f aca="false">IFERROR(IF(OR(E18="",F18=""),"",AVERAGE(E18:F18)),"")</f>
        <v/>
      </c>
      <c r="H18" s="22"/>
      <c r="I18" s="31"/>
      <c r="J18" s="22"/>
      <c r="K18" s="32"/>
      <c r="L18" s="33"/>
      <c r="M18" s="22"/>
      <c r="N18" s="32"/>
      <c r="O18" s="34"/>
      <c r="P18" s="22"/>
    </row>
    <row r="19" customFormat="false" ht="15" hidden="false" customHeight="false" outlineLevel="0" collapsed="false">
      <c r="A19" s="22"/>
      <c r="B19" s="22"/>
      <c r="C19" s="22"/>
      <c r="D19" s="22"/>
      <c r="E19" s="30"/>
      <c r="F19" s="30"/>
      <c r="G19" s="25" t="str">
        <f aca="false">IFERROR(IF(OR(E19="",F19=""),"",AVERAGE(E19:F19)),"")</f>
        <v/>
      </c>
      <c r="H19" s="22"/>
      <c r="I19" s="31"/>
      <c r="J19" s="22"/>
      <c r="K19" s="32"/>
      <c r="L19" s="33"/>
      <c r="M19" s="22"/>
      <c r="N19" s="32"/>
      <c r="O19" s="34"/>
      <c r="P19" s="22"/>
    </row>
    <row r="20" customFormat="false" ht="15" hidden="false" customHeight="false" outlineLevel="0" collapsed="false">
      <c r="A20" s="22"/>
      <c r="B20" s="22"/>
      <c r="C20" s="22"/>
      <c r="D20" s="22"/>
      <c r="E20" s="30"/>
      <c r="F20" s="30"/>
      <c r="G20" s="25" t="str">
        <f aca="false">IFERROR(IF(OR(E20="",F20=""),"",AVERAGE(E20:F20)),"")</f>
        <v/>
      </c>
      <c r="H20" s="22"/>
      <c r="I20" s="31"/>
      <c r="J20" s="22"/>
      <c r="K20" s="32"/>
      <c r="L20" s="33"/>
      <c r="M20" s="22"/>
      <c r="N20" s="32"/>
      <c r="O20" s="34"/>
      <c r="P20" s="22"/>
    </row>
    <row r="21" customFormat="false" ht="15" hidden="false" customHeight="false" outlineLevel="0" collapsed="false">
      <c r="A21" s="22"/>
      <c r="B21" s="22"/>
      <c r="C21" s="22"/>
      <c r="D21" s="22"/>
      <c r="E21" s="30"/>
      <c r="F21" s="30"/>
      <c r="G21" s="25" t="str">
        <f aca="false">IFERROR(IF(OR(E21="",F21=""),"",AVERAGE(E21:F21)),"")</f>
        <v/>
      </c>
      <c r="H21" s="22"/>
      <c r="I21" s="31"/>
      <c r="J21" s="22"/>
      <c r="K21" s="32"/>
      <c r="L21" s="33"/>
      <c r="M21" s="22"/>
      <c r="N21" s="32"/>
      <c r="O21" s="34"/>
      <c r="P21" s="22"/>
    </row>
    <row r="22" customFormat="false" ht="15" hidden="false" customHeight="false" outlineLevel="0" collapsed="false">
      <c r="A22" s="22"/>
      <c r="B22" s="22"/>
      <c r="C22" s="22"/>
      <c r="D22" s="22"/>
      <c r="E22" s="30"/>
      <c r="F22" s="30"/>
      <c r="G22" s="25" t="str">
        <f aca="false">IFERROR(IF(OR(E22="",F22=""),"",AVERAGE(E22:F22)),"")</f>
        <v/>
      </c>
      <c r="H22" s="22"/>
      <c r="I22" s="31"/>
      <c r="J22" s="22"/>
      <c r="K22" s="32"/>
      <c r="L22" s="33"/>
      <c r="M22" s="22"/>
      <c r="N22" s="32"/>
      <c r="O22" s="34"/>
      <c r="P22" s="22"/>
    </row>
    <row r="23" customFormat="false" ht="15" hidden="false" customHeight="false" outlineLevel="0" collapsed="false">
      <c r="A23" s="22"/>
      <c r="B23" s="22"/>
      <c r="C23" s="22"/>
      <c r="D23" s="22"/>
      <c r="E23" s="30"/>
      <c r="F23" s="30"/>
      <c r="G23" s="25" t="str">
        <f aca="false">IFERROR(IF(OR(E23="",F23=""),"",AVERAGE(E23:F23)),"")</f>
        <v/>
      </c>
      <c r="H23" s="22"/>
      <c r="I23" s="31"/>
      <c r="J23" s="22"/>
      <c r="K23" s="32"/>
      <c r="L23" s="33"/>
      <c r="M23" s="22"/>
      <c r="N23" s="32"/>
      <c r="O23" s="34"/>
      <c r="P23" s="22"/>
    </row>
    <row r="24" customFormat="false" ht="15" hidden="false" customHeight="false" outlineLevel="0" collapsed="false">
      <c r="A24" s="22"/>
      <c r="B24" s="22"/>
      <c r="C24" s="22"/>
      <c r="D24" s="22"/>
      <c r="E24" s="30"/>
      <c r="F24" s="30"/>
      <c r="G24" s="25" t="str">
        <f aca="false">IFERROR(IF(OR(E24="",F24=""),"",AVERAGE(E24:F24)),"")</f>
        <v/>
      </c>
      <c r="H24" s="22"/>
      <c r="I24" s="31"/>
      <c r="J24" s="22"/>
      <c r="K24" s="32"/>
      <c r="L24" s="33"/>
      <c r="M24" s="22"/>
      <c r="N24" s="32"/>
      <c r="O24" s="34"/>
      <c r="P24" s="22"/>
    </row>
    <row r="25" customFormat="false" ht="15" hidden="false" customHeight="false" outlineLevel="0" collapsed="false">
      <c r="A25" s="22"/>
      <c r="B25" s="22"/>
      <c r="C25" s="22"/>
      <c r="D25" s="22"/>
      <c r="E25" s="30"/>
      <c r="F25" s="30"/>
      <c r="G25" s="25" t="str">
        <f aca="false">IFERROR(IF(OR(E25="",F25=""),"",AVERAGE(E25:F25)),"")</f>
        <v/>
      </c>
      <c r="H25" s="22"/>
      <c r="I25" s="31"/>
      <c r="J25" s="22"/>
      <c r="K25" s="32"/>
      <c r="L25" s="33"/>
      <c r="M25" s="22"/>
      <c r="N25" s="32"/>
      <c r="O25" s="34"/>
      <c r="P25" s="22"/>
    </row>
    <row r="26" customFormat="false" ht="15" hidden="false" customHeight="false" outlineLevel="0" collapsed="false">
      <c r="A26" s="22"/>
      <c r="B26" s="22"/>
      <c r="C26" s="22"/>
      <c r="D26" s="22"/>
      <c r="E26" s="30"/>
      <c r="F26" s="30"/>
      <c r="G26" s="25" t="str">
        <f aca="false">IFERROR(IF(OR(E26="",F26=""),"",AVERAGE(E26:F26)),"")</f>
        <v/>
      </c>
      <c r="H26" s="22"/>
      <c r="I26" s="31"/>
      <c r="J26" s="22"/>
      <c r="K26" s="32"/>
      <c r="L26" s="33"/>
      <c r="M26" s="22"/>
      <c r="N26" s="32"/>
      <c r="O26" s="34"/>
      <c r="P26" s="22"/>
    </row>
    <row r="27" customFormat="false" ht="15" hidden="false" customHeight="false" outlineLevel="0" collapsed="false">
      <c r="A27" s="22"/>
      <c r="B27" s="22"/>
      <c r="C27" s="22"/>
      <c r="D27" s="22"/>
      <c r="E27" s="30"/>
      <c r="F27" s="30"/>
      <c r="G27" s="25" t="str">
        <f aca="false">IFERROR(IF(OR(E27="",F27=""),"",AVERAGE(E27:F27)),"")</f>
        <v/>
      </c>
      <c r="H27" s="22"/>
      <c r="I27" s="31"/>
      <c r="J27" s="22"/>
      <c r="K27" s="32"/>
      <c r="L27" s="33"/>
      <c r="M27" s="22"/>
      <c r="N27" s="32"/>
      <c r="O27" s="34"/>
      <c r="P27" s="22"/>
    </row>
    <row r="28" customFormat="false" ht="15" hidden="false" customHeight="false" outlineLevel="0" collapsed="false">
      <c r="A28" s="22"/>
      <c r="B28" s="22"/>
      <c r="C28" s="22"/>
      <c r="D28" s="22"/>
      <c r="E28" s="30"/>
      <c r="F28" s="30"/>
      <c r="G28" s="25" t="str">
        <f aca="false">IFERROR(IF(OR(E28="",F28=""),"",AVERAGE(E28:F28)),"")</f>
        <v/>
      </c>
      <c r="H28" s="22"/>
      <c r="I28" s="31"/>
      <c r="J28" s="22"/>
      <c r="K28" s="32"/>
      <c r="L28" s="33"/>
      <c r="M28" s="22"/>
      <c r="N28" s="32"/>
      <c r="O28" s="34"/>
      <c r="P28" s="22"/>
    </row>
    <row r="29" customFormat="false" ht="15" hidden="false" customHeight="false" outlineLevel="0" collapsed="false">
      <c r="A29" s="22"/>
      <c r="B29" s="22"/>
      <c r="C29" s="22"/>
      <c r="D29" s="22"/>
      <c r="E29" s="30"/>
      <c r="F29" s="30"/>
      <c r="G29" s="25" t="str">
        <f aca="false">IFERROR(IF(OR(E29="",F29=""),"",AVERAGE(E29:F29)),"")</f>
        <v/>
      </c>
      <c r="H29" s="22"/>
      <c r="I29" s="31"/>
      <c r="J29" s="22"/>
      <c r="K29" s="32"/>
      <c r="L29" s="33"/>
      <c r="M29" s="22"/>
      <c r="N29" s="32"/>
      <c r="O29" s="34"/>
      <c r="P29" s="22"/>
    </row>
    <row r="30" customFormat="false" ht="15" hidden="false" customHeight="false" outlineLevel="0" collapsed="false">
      <c r="A30" s="22"/>
      <c r="B30" s="22"/>
      <c r="C30" s="22"/>
      <c r="D30" s="22"/>
      <c r="E30" s="30"/>
      <c r="F30" s="30"/>
      <c r="G30" s="25" t="str">
        <f aca="false">IFERROR(IF(OR(E30="",F30=""),"",AVERAGE(E30:F30)),"")</f>
        <v/>
      </c>
      <c r="H30" s="22"/>
      <c r="I30" s="31"/>
      <c r="J30" s="22"/>
      <c r="K30" s="32"/>
      <c r="L30" s="33"/>
      <c r="M30" s="22"/>
      <c r="N30" s="32"/>
      <c r="O30" s="34"/>
      <c r="P30" s="22"/>
    </row>
    <row r="31" customFormat="false" ht="15" hidden="false" customHeight="false" outlineLevel="0" collapsed="false">
      <c r="A31" s="22"/>
      <c r="B31" s="22"/>
      <c r="C31" s="22"/>
      <c r="D31" s="22"/>
      <c r="E31" s="30"/>
      <c r="F31" s="30"/>
      <c r="G31" s="25" t="str">
        <f aca="false">IFERROR(IF(OR(E31="",F31=""),"",AVERAGE(E31:F31)),"")</f>
        <v/>
      </c>
      <c r="H31" s="22"/>
      <c r="I31" s="31"/>
      <c r="J31" s="22"/>
      <c r="K31" s="32"/>
      <c r="L31" s="33"/>
      <c r="M31" s="22"/>
      <c r="N31" s="32"/>
      <c r="O31" s="34"/>
      <c r="P31" s="22"/>
    </row>
    <row r="32" customFormat="false" ht="15" hidden="false" customHeight="false" outlineLevel="0" collapsed="false">
      <c r="A32" s="22"/>
      <c r="B32" s="22"/>
      <c r="C32" s="22"/>
      <c r="D32" s="22"/>
      <c r="E32" s="30"/>
      <c r="F32" s="30"/>
      <c r="G32" s="25" t="str">
        <f aca="false">IFERROR(IF(OR(E32="",F32=""),"",AVERAGE(E32:F32)),"")</f>
        <v/>
      </c>
      <c r="H32" s="22"/>
      <c r="I32" s="31"/>
      <c r="J32" s="22"/>
      <c r="K32" s="32"/>
      <c r="L32" s="33"/>
      <c r="M32" s="22"/>
      <c r="N32" s="32"/>
      <c r="O32" s="34"/>
      <c r="P32" s="22"/>
    </row>
    <row r="33" customFormat="false" ht="15" hidden="false" customHeight="false" outlineLevel="0" collapsed="false">
      <c r="A33" s="22"/>
      <c r="B33" s="22"/>
      <c r="C33" s="22"/>
      <c r="D33" s="22"/>
      <c r="E33" s="30"/>
      <c r="F33" s="30"/>
      <c r="G33" s="25" t="str">
        <f aca="false">IFERROR(IF(OR(E33="",F33=""),"",AVERAGE(E33:F33)),"")</f>
        <v/>
      </c>
      <c r="H33" s="22"/>
      <c r="I33" s="31"/>
      <c r="J33" s="22"/>
      <c r="K33" s="32"/>
      <c r="L33" s="33"/>
      <c r="M33" s="22"/>
      <c r="N33" s="32"/>
      <c r="O33" s="34"/>
      <c r="P33" s="22"/>
    </row>
    <row r="34" customFormat="false" ht="15" hidden="false" customHeight="false" outlineLevel="0" collapsed="false">
      <c r="A34" s="22"/>
      <c r="B34" s="22"/>
      <c r="C34" s="22"/>
      <c r="D34" s="22"/>
      <c r="E34" s="30"/>
      <c r="F34" s="30"/>
      <c r="G34" s="25" t="str">
        <f aca="false">IFERROR(IF(OR(E34="",F34=""),"",AVERAGE(E34:F34)),"")</f>
        <v/>
      </c>
      <c r="H34" s="22"/>
      <c r="I34" s="31"/>
      <c r="J34" s="22"/>
      <c r="K34" s="32"/>
      <c r="L34" s="33"/>
      <c r="M34" s="22"/>
      <c r="N34" s="32"/>
      <c r="O34" s="34"/>
      <c r="P34" s="22"/>
    </row>
    <row r="35" customFormat="false" ht="15" hidden="false" customHeight="false" outlineLevel="0" collapsed="false">
      <c r="A35" s="22"/>
      <c r="B35" s="22"/>
      <c r="C35" s="22"/>
      <c r="D35" s="22"/>
      <c r="E35" s="30"/>
      <c r="F35" s="30"/>
      <c r="G35" s="25" t="str">
        <f aca="false">IFERROR(IF(OR(E35="",F35=""),"",AVERAGE(E35:F35)),"")</f>
        <v/>
      </c>
      <c r="H35" s="22"/>
      <c r="I35" s="31"/>
      <c r="J35" s="22"/>
      <c r="K35" s="32"/>
      <c r="L35" s="33"/>
      <c r="M35" s="22"/>
      <c r="N35" s="32"/>
      <c r="O35" s="34"/>
      <c r="P35" s="22"/>
    </row>
    <row r="36" customFormat="false" ht="15" hidden="false" customHeight="false" outlineLevel="0" collapsed="false">
      <c r="A36" s="22"/>
      <c r="B36" s="22"/>
      <c r="C36" s="22"/>
      <c r="D36" s="22"/>
      <c r="E36" s="30"/>
      <c r="F36" s="30"/>
      <c r="G36" s="25" t="str">
        <f aca="false">IFERROR(IF(OR(E36="",F36=""),"",AVERAGE(E36:F36)),"")</f>
        <v/>
      </c>
      <c r="H36" s="22"/>
      <c r="I36" s="31"/>
      <c r="J36" s="22"/>
      <c r="K36" s="32"/>
      <c r="L36" s="33"/>
      <c r="M36" s="22"/>
      <c r="N36" s="32"/>
      <c r="O36" s="34"/>
      <c r="P36" s="22"/>
    </row>
    <row r="37" customFormat="false" ht="15" hidden="false" customHeight="false" outlineLevel="0" collapsed="false">
      <c r="A37" s="22"/>
      <c r="B37" s="22"/>
      <c r="C37" s="22"/>
      <c r="D37" s="22"/>
      <c r="E37" s="30"/>
      <c r="F37" s="30"/>
      <c r="G37" s="25" t="str">
        <f aca="false">IFERROR(IF(OR(E37="",F37=""),"",AVERAGE(E37:F37)),"")</f>
        <v/>
      </c>
      <c r="H37" s="22"/>
      <c r="I37" s="31"/>
      <c r="J37" s="22"/>
      <c r="K37" s="32"/>
      <c r="L37" s="33"/>
      <c r="M37" s="22"/>
      <c r="N37" s="32"/>
      <c r="O37" s="34"/>
      <c r="P37" s="22"/>
    </row>
    <row r="38" customFormat="false" ht="15" hidden="false" customHeight="false" outlineLevel="0" collapsed="false">
      <c r="A38" s="22"/>
      <c r="B38" s="22"/>
      <c r="C38" s="22"/>
      <c r="D38" s="22"/>
      <c r="E38" s="30"/>
      <c r="F38" s="30"/>
      <c r="G38" s="25" t="str">
        <f aca="false">IFERROR(IF(OR(E38="",F38=""),"",AVERAGE(E38:F38)),"")</f>
        <v/>
      </c>
      <c r="H38" s="22"/>
      <c r="I38" s="31"/>
      <c r="J38" s="22"/>
      <c r="K38" s="32"/>
      <c r="L38" s="33"/>
      <c r="M38" s="22"/>
      <c r="N38" s="32"/>
      <c r="O38" s="34"/>
      <c r="P38" s="22"/>
    </row>
    <row r="39" customFormat="false" ht="15" hidden="false" customHeight="false" outlineLevel="0" collapsed="false">
      <c r="A39" s="22"/>
      <c r="B39" s="22"/>
      <c r="C39" s="22"/>
      <c r="D39" s="22"/>
      <c r="E39" s="30"/>
      <c r="F39" s="30"/>
      <c r="G39" s="25" t="str">
        <f aca="false">IFERROR(IF(OR(E39="",F39=""),"",AVERAGE(E39:F39)),"")</f>
        <v/>
      </c>
      <c r="H39" s="22"/>
      <c r="I39" s="31"/>
      <c r="J39" s="22"/>
      <c r="K39" s="32"/>
      <c r="L39" s="33"/>
      <c r="M39" s="22"/>
      <c r="N39" s="32"/>
      <c r="O39" s="34"/>
      <c r="P39" s="22"/>
    </row>
    <row r="40" customFormat="false" ht="15" hidden="false" customHeight="false" outlineLevel="0" collapsed="false">
      <c r="A40" s="22"/>
      <c r="B40" s="22"/>
      <c r="C40" s="22"/>
      <c r="D40" s="22"/>
      <c r="E40" s="30"/>
      <c r="F40" s="30"/>
      <c r="G40" s="25" t="str">
        <f aca="false">IFERROR(IF(OR(E40="",F40=""),"",AVERAGE(E40:F40)),"")</f>
        <v/>
      </c>
      <c r="H40" s="22"/>
      <c r="I40" s="31"/>
      <c r="J40" s="22"/>
      <c r="K40" s="32"/>
      <c r="L40" s="33"/>
      <c r="M40" s="22"/>
      <c r="N40" s="32"/>
      <c r="O40" s="34"/>
      <c r="P40" s="22"/>
    </row>
    <row r="41" customFormat="false" ht="15" hidden="false" customHeight="false" outlineLevel="0" collapsed="false">
      <c r="A41" s="22"/>
      <c r="B41" s="22"/>
      <c r="C41" s="22"/>
      <c r="D41" s="22"/>
      <c r="E41" s="30"/>
      <c r="F41" s="30"/>
      <c r="G41" s="25" t="str">
        <f aca="false">IFERROR(IF(OR(E41="",F41=""),"",AVERAGE(E41:F41)),"")</f>
        <v/>
      </c>
      <c r="H41" s="22"/>
      <c r="I41" s="31"/>
      <c r="J41" s="22"/>
      <c r="K41" s="32"/>
      <c r="L41" s="33"/>
      <c r="M41" s="22"/>
      <c r="N41" s="32"/>
      <c r="O41" s="34"/>
      <c r="P41" s="22"/>
    </row>
    <row r="42" customFormat="false" ht="15" hidden="false" customHeight="false" outlineLevel="0" collapsed="false">
      <c r="A42" s="22"/>
      <c r="B42" s="22"/>
      <c r="C42" s="22"/>
      <c r="D42" s="22"/>
      <c r="E42" s="30"/>
      <c r="F42" s="30"/>
      <c r="G42" s="25" t="str">
        <f aca="false">IFERROR(IF(OR(E42="",F42=""),"",AVERAGE(E42:F42)),"")</f>
        <v/>
      </c>
      <c r="H42" s="22"/>
      <c r="I42" s="31"/>
      <c r="J42" s="22"/>
      <c r="K42" s="32"/>
      <c r="L42" s="33"/>
      <c r="M42" s="22"/>
      <c r="N42" s="32"/>
      <c r="O42" s="34"/>
      <c r="P42" s="22"/>
    </row>
    <row r="43" customFormat="false" ht="15" hidden="false" customHeight="false" outlineLevel="0" collapsed="false">
      <c r="A43" s="22"/>
      <c r="B43" s="22"/>
      <c r="C43" s="22"/>
      <c r="D43" s="22"/>
      <c r="E43" s="30"/>
      <c r="F43" s="30"/>
      <c r="G43" s="25" t="str">
        <f aca="false">IFERROR(IF(OR(E43="",F43=""),"",AVERAGE(E43:F43)),"")</f>
        <v/>
      </c>
      <c r="H43" s="22"/>
      <c r="I43" s="31"/>
      <c r="J43" s="22"/>
      <c r="K43" s="32"/>
      <c r="L43" s="33"/>
      <c r="M43" s="22"/>
      <c r="N43" s="32"/>
      <c r="O43" s="34"/>
      <c r="P43" s="22"/>
    </row>
    <row r="44" customFormat="false" ht="15" hidden="false" customHeight="false" outlineLevel="0" collapsed="false">
      <c r="A44" s="22"/>
      <c r="B44" s="22"/>
      <c r="C44" s="22"/>
      <c r="D44" s="22"/>
      <c r="E44" s="30"/>
      <c r="F44" s="30"/>
      <c r="G44" s="25" t="str">
        <f aca="false">IFERROR(IF(OR(E44="",F44=""),"",AVERAGE(E44:F44)),"")</f>
        <v/>
      </c>
      <c r="H44" s="22"/>
      <c r="I44" s="31"/>
      <c r="J44" s="22"/>
      <c r="K44" s="32"/>
      <c r="L44" s="33"/>
      <c r="M44" s="22"/>
      <c r="N44" s="32"/>
      <c r="O44" s="34"/>
      <c r="P44" s="22"/>
    </row>
    <row r="45" customFormat="false" ht="15" hidden="false" customHeight="false" outlineLevel="0" collapsed="false">
      <c r="A45" s="22"/>
      <c r="B45" s="22"/>
      <c r="C45" s="22"/>
      <c r="D45" s="22"/>
      <c r="E45" s="30"/>
      <c r="F45" s="30"/>
      <c r="G45" s="25" t="str">
        <f aca="false">IFERROR(IF(OR(E45="",F45=""),"",AVERAGE(E45:F45)),"")</f>
        <v/>
      </c>
      <c r="H45" s="22"/>
      <c r="I45" s="31"/>
      <c r="J45" s="22"/>
      <c r="K45" s="32"/>
      <c r="L45" s="33"/>
      <c r="M45" s="22"/>
      <c r="N45" s="32"/>
      <c r="O45" s="34"/>
      <c r="P45" s="22"/>
    </row>
  </sheetData>
  <mergeCells count="1">
    <mergeCell ref="A2:P2"/>
  </mergeCells>
  <dataValidations count="6">
    <dataValidation allowBlank="true" error="Pick a value from the dropdown." errorStyle="stop" errorTitle="Not in list" operator="between" prompt="Choose from the list" promptTitle="Staff or Hourly" showDropDown="false" showErrorMessage="false" showInputMessage="false" sqref="B5:B45" type="list">
      <formula1>"Staff,Hourly"</formula1>
      <formula2>0</formula2>
    </dataValidation>
    <dataValidation allowBlank="true" error="Pick a value from the dropdown." errorStyle="stop" errorTitle="Not in list" operator="between" prompt="Choose from the list" promptTitle="Service Type" showDropDown="false" showErrorMessage="false" showInputMessage="false" sqref="C5:C45" type="list">
      <formula1>"Interpreter,CART,C-Print,TypeWell,Video Remote Interpreter (VRI),Remote Speech-to-Text"</formula1>
      <formula2>0</formula2>
    </dataValidation>
    <dataValidation allowBlank="true" error="Pick a value from the dropdown." errorStyle="stop" errorTitle="Not in list" operator="between" prompt="Choose from the list" promptTitle="Pay Basis" showDropDown="false" showErrorMessage="false" showInputMessage="false" sqref="D5:D45" type="list">
      <formula1>"Hourly,Salary"</formula1>
      <formula2>0</formula2>
    </dataValidation>
    <dataValidation allowBlank="true" error="Pick a value from the dropdown." errorStyle="stop" errorTitle="Not in list" operator="between" prompt="Choose from the list" promptTitle="Appointment Type" showDropDown="false" showErrorMessage="false" showInputMessage="false" sqref="H5:H45" type="list">
      <formula1>"Full time,Part time,N/A (Hourly)"</formula1>
      <formula2>0</formula2>
    </dataValidation>
    <dataValidation allowBlank="true" error="Pick a value from the dropdown." errorStyle="stop" errorTitle="Not in list" operator="between" prompt="Choose from the list" promptTitle="Contract Length" showDropDown="false" showErrorMessage="false" showInputMessage="false" sqref="J5:J45" type="list">
      <formula1>"9 months,10 months,11 months,12 months,N/A"</formula1>
      <formula2>0</formula2>
    </dataValidation>
    <dataValidation allowBlank="true" error="Pick a value from the dropdown." errorStyle="stop" errorTitle="Not in list" operator="between" prompt="Choose from the list" promptTitle="Differential Unit" showDropDown="false" showErrorMessage="false" showInputMessage="false" sqref="M5:M45" type="list">
      <formula1>"% of base rate,$ per hour,N/A"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24"/>
    <col collapsed="false" customWidth="true" hidden="false" outlineLevel="0" max="3" min="3" style="1" width="30"/>
    <col collapsed="false" customWidth="true" hidden="false" outlineLevel="0" max="4" min="4" style="1" width="18"/>
    <col collapsed="false" customWidth="true" hidden="false" outlineLevel="0" max="5" min="5" style="1" width="14"/>
    <col collapsed="false" customWidth="true" hidden="false" outlineLevel="0" max="6" min="6" style="1" width="44"/>
  </cols>
  <sheetData>
    <row r="1" customFormat="false" ht="16.15" hidden="false" customHeight="false" outlineLevel="0" collapsed="false">
      <c r="A1" s="17" t="s">
        <v>73</v>
      </c>
    </row>
    <row r="2" customFormat="false" ht="15" hidden="false" customHeight="false" outlineLevel="0" collapsed="false">
      <c r="A2" s="18" t="s">
        <v>74</v>
      </c>
      <c r="B2" s="18"/>
      <c r="C2" s="18"/>
      <c r="D2" s="18"/>
      <c r="E2" s="18"/>
      <c r="F2" s="18"/>
    </row>
    <row r="4" customFormat="false" ht="42" hidden="false" customHeight="true" outlineLevel="0" collapsed="false">
      <c r="A4" s="19" t="s">
        <v>40</v>
      </c>
      <c r="B4" s="19" t="s">
        <v>53</v>
      </c>
      <c r="C4" s="19" t="s">
        <v>75</v>
      </c>
      <c r="D4" s="19" t="s">
        <v>76</v>
      </c>
      <c r="E4" s="19" t="s">
        <v>77</v>
      </c>
      <c r="F4" s="19" t="s">
        <v>78</v>
      </c>
    </row>
    <row r="5" customFormat="false" ht="15" hidden="false" customHeight="false" outlineLevel="0" collapsed="false">
      <c r="A5" s="20" t="s">
        <v>45</v>
      </c>
      <c r="B5" s="20" t="s">
        <v>67</v>
      </c>
      <c r="C5" s="20" t="s">
        <v>79</v>
      </c>
      <c r="D5" s="20" t="s">
        <v>80</v>
      </c>
      <c r="E5" s="26" t="n">
        <v>2</v>
      </c>
      <c r="F5" s="20" t="s">
        <v>81</v>
      </c>
    </row>
    <row r="6" customFormat="false" ht="15" hidden="false" customHeight="false" outlineLevel="0" collapsed="false">
      <c r="A6" s="22"/>
      <c r="B6" s="22"/>
      <c r="C6" s="22"/>
      <c r="D6" s="22"/>
      <c r="E6" s="31"/>
      <c r="F6" s="22"/>
    </row>
    <row r="7" customFormat="false" ht="15" hidden="false" customHeight="false" outlineLevel="0" collapsed="false">
      <c r="A7" s="22"/>
      <c r="B7" s="22"/>
      <c r="C7" s="22"/>
      <c r="D7" s="22"/>
      <c r="E7" s="31"/>
      <c r="F7" s="22"/>
    </row>
    <row r="8" customFormat="false" ht="15" hidden="false" customHeight="false" outlineLevel="0" collapsed="false">
      <c r="A8" s="22"/>
      <c r="B8" s="22"/>
      <c r="C8" s="22"/>
      <c r="D8" s="22"/>
      <c r="E8" s="31"/>
      <c r="F8" s="22"/>
    </row>
    <row r="9" customFormat="false" ht="15" hidden="false" customHeight="false" outlineLevel="0" collapsed="false">
      <c r="A9" s="22"/>
      <c r="B9" s="22"/>
      <c r="C9" s="22"/>
      <c r="D9" s="22"/>
      <c r="E9" s="31"/>
      <c r="F9" s="22"/>
    </row>
    <row r="10" customFormat="false" ht="15" hidden="false" customHeight="false" outlineLevel="0" collapsed="false">
      <c r="A10" s="22"/>
      <c r="B10" s="22"/>
      <c r="C10" s="22"/>
      <c r="D10" s="22"/>
      <c r="E10" s="31"/>
      <c r="F10" s="22"/>
    </row>
    <row r="11" customFormat="false" ht="15" hidden="false" customHeight="false" outlineLevel="0" collapsed="false">
      <c r="A11" s="22"/>
      <c r="B11" s="22"/>
      <c r="C11" s="22"/>
      <c r="D11" s="22"/>
      <c r="E11" s="31"/>
      <c r="F11" s="22"/>
    </row>
    <row r="12" customFormat="false" ht="15" hidden="false" customHeight="false" outlineLevel="0" collapsed="false">
      <c r="A12" s="22"/>
      <c r="B12" s="22"/>
      <c r="C12" s="22"/>
      <c r="D12" s="22"/>
      <c r="E12" s="31"/>
      <c r="F12" s="22"/>
    </row>
    <row r="13" customFormat="false" ht="15" hidden="false" customHeight="false" outlineLevel="0" collapsed="false">
      <c r="A13" s="22"/>
      <c r="B13" s="22"/>
      <c r="C13" s="22"/>
      <c r="D13" s="22"/>
      <c r="E13" s="31"/>
      <c r="F13" s="22"/>
    </row>
    <row r="14" customFormat="false" ht="15" hidden="false" customHeight="false" outlineLevel="0" collapsed="false">
      <c r="A14" s="22"/>
      <c r="B14" s="22"/>
      <c r="C14" s="22"/>
      <c r="D14" s="22"/>
      <c r="E14" s="31"/>
      <c r="F14" s="22"/>
    </row>
    <row r="15" customFormat="false" ht="15" hidden="false" customHeight="false" outlineLevel="0" collapsed="false">
      <c r="A15" s="22"/>
      <c r="B15" s="22"/>
      <c r="C15" s="22"/>
      <c r="D15" s="22"/>
      <c r="E15" s="31"/>
      <c r="F15" s="22"/>
    </row>
    <row r="16" customFormat="false" ht="15" hidden="false" customHeight="false" outlineLevel="0" collapsed="false">
      <c r="A16" s="22"/>
      <c r="B16" s="22"/>
      <c r="C16" s="22"/>
      <c r="D16" s="22"/>
      <c r="E16" s="31"/>
      <c r="F16" s="22"/>
    </row>
    <row r="17" customFormat="false" ht="15" hidden="false" customHeight="false" outlineLevel="0" collapsed="false">
      <c r="A17" s="22"/>
      <c r="B17" s="22"/>
      <c r="C17" s="22"/>
      <c r="D17" s="22"/>
      <c r="E17" s="31"/>
      <c r="F17" s="22"/>
    </row>
    <row r="18" customFormat="false" ht="15" hidden="false" customHeight="false" outlineLevel="0" collapsed="false">
      <c r="A18" s="22"/>
      <c r="B18" s="22"/>
      <c r="C18" s="22"/>
      <c r="D18" s="22"/>
      <c r="E18" s="31"/>
      <c r="F18" s="22"/>
    </row>
    <row r="19" customFormat="false" ht="15" hidden="false" customHeight="false" outlineLevel="0" collapsed="false">
      <c r="A19" s="22"/>
      <c r="B19" s="22"/>
      <c r="C19" s="22"/>
      <c r="D19" s="22"/>
      <c r="E19" s="31"/>
      <c r="F19" s="22"/>
    </row>
    <row r="20" customFormat="false" ht="15" hidden="false" customHeight="false" outlineLevel="0" collapsed="false">
      <c r="A20" s="22"/>
      <c r="B20" s="22"/>
      <c r="C20" s="22"/>
      <c r="D20" s="22"/>
      <c r="E20" s="31"/>
      <c r="F20" s="22"/>
    </row>
    <row r="21" customFormat="false" ht="15" hidden="false" customHeight="false" outlineLevel="0" collapsed="false">
      <c r="A21" s="22"/>
      <c r="B21" s="22"/>
      <c r="C21" s="22"/>
      <c r="D21" s="22"/>
      <c r="E21" s="31"/>
      <c r="F21" s="22"/>
    </row>
    <row r="22" customFormat="false" ht="15" hidden="false" customHeight="false" outlineLevel="0" collapsed="false">
      <c r="A22" s="22"/>
      <c r="B22" s="22"/>
      <c r="C22" s="22"/>
      <c r="D22" s="22"/>
      <c r="E22" s="31"/>
      <c r="F22" s="22"/>
    </row>
    <row r="23" customFormat="false" ht="15" hidden="false" customHeight="false" outlineLevel="0" collapsed="false">
      <c r="A23" s="22"/>
      <c r="B23" s="22"/>
      <c r="C23" s="22"/>
      <c r="D23" s="22"/>
      <c r="E23" s="31"/>
      <c r="F23" s="22"/>
    </row>
    <row r="24" customFormat="false" ht="15" hidden="false" customHeight="false" outlineLevel="0" collapsed="false">
      <c r="A24" s="22"/>
      <c r="B24" s="22"/>
      <c r="C24" s="22"/>
      <c r="D24" s="22"/>
      <c r="E24" s="31"/>
      <c r="F24" s="22"/>
    </row>
    <row r="25" customFormat="false" ht="15" hidden="false" customHeight="false" outlineLevel="0" collapsed="false">
      <c r="A25" s="22"/>
      <c r="B25" s="22"/>
      <c r="C25" s="22"/>
      <c r="D25" s="22"/>
      <c r="E25" s="31"/>
      <c r="F25" s="22"/>
    </row>
    <row r="26" customFormat="false" ht="15" hidden="false" customHeight="false" outlineLevel="0" collapsed="false">
      <c r="A26" s="22"/>
      <c r="B26" s="22"/>
      <c r="C26" s="22"/>
      <c r="D26" s="22"/>
      <c r="E26" s="31"/>
      <c r="F26" s="22"/>
    </row>
    <row r="27" customFormat="false" ht="15" hidden="false" customHeight="false" outlineLevel="0" collapsed="false">
      <c r="A27" s="22"/>
      <c r="B27" s="22"/>
      <c r="C27" s="22"/>
      <c r="D27" s="22"/>
      <c r="E27" s="31"/>
      <c r="F27" s="22"/>
    </row>
    <row r="28" customFormat="false" ht="15" hidden="false" customHeight="false" outlineLevel="0" collapsed="false">
      <c r="A28" s="22"/>
      <c r="B28" s="22"/>
      <c r="C28" s="22"/>
      <c r="D28" s="22"/>
      <c r="E28" s="31"/>
      <c r="F28" s="22"/>
    </row>
    <row r="29" customFormat="false" ht="15" hidden="false" customHeight="false" outlineLevel="0" collapsed="false">
      <c r="A29" s="22"/>
      <c r="B29" s="22"/>
      <c r="C29" s="22"/>
      <c r="D29" s="22"/>
      <c r="E29" s="31"/>
      <c r="F29" s="22"/>
    </row>
    <row r="30" customFormat="false" ht="15" hidden="false" customHeight="false" outlineLevel="0" collapsed="false">
      <c r="A30" s="22"/>
      <c r="B30" s="22"/>
      <c r="C30" s="22"/>
      <c r="D30" s="22"/>
      <c r="E30" s="31"/>
      <c r="F30" s="22"/>
    </row>
    <row r="31" customFormat="false" ht="15" hidden="false" customHeight="false" outlineLevel="0" collapsed="false">
      <c r="A31" s="22"/>
      <c r="B31" s="22"/>
      <c r="C31" s="22"/>
      <c r="D31" s="22"/>
      <c r="E31" s="31"/>
      <c r="F31" s="22"/>
    </row>
    <row r="32" customFormat="false" ht="15" hidden="false" customHeight="false" outlineLevel="0" collapsed="false">
      <c r="A32" s="22"/>
      <c r="B32" s="22"/>
      <c r="C32" s="22"/>
      <c r="D32" s="22"/>
      <c r="E32" s="31"/>
      <c r="F32" s="22"/>
    </row>
    <row r="33" customFormat="false" ht="15" hidden="false" customHeight="false" outlineLevel="0" collapsed="false">
      <c r="A33" s="22"/>
      <c r="B33" s="22"/>
      <c r="C33" s="22"/>
      <c r="D33" s="22"/>
      <c r="E33" s="31"/>
      <c r="F33" s="22"/>
    </row>
    <row r="34" customFormat="false" ht="15" hidden="false" customHeight="false" outlineLevel="0" collapsed="false">
      <c r="A34" s="22"/>
      <c r="B34" s="22"/>
      <c r="C34" s="22"/>
      <c r="D34" s="22"/>
      <c r="E34" s="31"/>
      <c r="F34" s="22"/>
    </row>
    <row r="35" customFormat="false" ht="15" hidden="false" customHeight="false" outlineLevel="0" collapsed="false">
      <c r="A35" s="22"/>
      <c r="B35" s="22"/>
      <c r="C35" s="22"/>
      <c r="D35" s="22"/>
      <c r="E35" s="31"/>
      <c r="F35" s="22"/>
    </row>
    <row r="36" customFormat="false" ht="15" hidden="false" customHeight="false" outlineLevel="0" collapsed="false">
      <c r="A36" s="22"/>
      <c r="B36" s="22"/>
      <c r="C36" s="22"/>
      <c r="D36" s="22"/>
      <c r="E36" s="31"/>
      <c r="F36" s="22"/>
    </row>
    <row r="37" customFormat="false" ht="15" hidden="false" customHeight="false" outlineLevel="0" collapsed="false">
      <c r="A37" s="22"/>
      <c r="B37" s="22"/>
      <c r="C37" s="22"/>
      <c r="D37" s="22"/>
      <c r="E37" s="31"/>
      <c r="F37" s="22"/>
    </row>
    <row r="38" customFormat="false" ht="15" hidden="false" customHeight="false" outlineLevel="0" collapsed="false">
      <c r="A38" s="22"/>
      <c r="B38" s="22"/>
      <c r="C38" s="22"/>
      <c r="D38" s="22"/>
      <c r="E38" s="31"/>
      <c r="F38" s="22"/>
    </row>
    <row r="39" customFormat="false" ht="15" hidden="false" customHeight="false" outlineLevel="0" collapsed="false">
      <c r="A39" s="22"/>
      <c r="B39" s="22"/>
      <c r="C39" s="22"/>
      <c r="D39" s="22"/>
      <c r="E39" s="31"/>
      <c r="F39" s="22"/>
    </row>
    <row r="40" customFormat="false" ht="15" hidden="false" customHeight="false" outlineLevel="0" collapsed="false">
      <c r="A40" s="22"/>
      <c r="B40" s="22"/>
      <c r="C40" s="22"/>
      <c r="D40" s="22"/>
      <c r="E40" s="31"/>
      <c r="F40" s="22"/>
    </row>
    <row r="41" customFormat="false" ht="15" hidden="false" customHeight="false" outlineLevel="0" collapsed="false">
      <c r="A41" s="22"/>
      <c r="B41" s="22"/>
      <c r="C41" s="22"/>
      <c r="D41" s="22"/>
      <c r="E41" s="31"/>
      <c r="F41" s="22"/>
    </row>
    <row r="42" customFormat="false" ht="15" hidden="false" customHeight="false" outlineLevel="0" collapsed="false">
      <c r="A42" s="22"/>
      <c r="B42" s="22"/>
      <c r="C42" s="22"/>
      <c r="D42" s="22"/>
      <c r="E42" s="31"/>
      <c r="F42" s="22"/>
    </row>
    <row r="43" customFormat="false" ht="15" hidden="false" customHeight="false" outlineLevel="0" collapsed="false">
      <c r="A43" s="22"/>
      <c r="B43" s="22"/>
      <c r="C43" s="22"/>
      <c r="D43" s="22"/>
      <c r="E43" s="31"/>
      <c r="F43" s="22"/>
    </row>
    <row r="44" customFormat="false" ht="15" hidden="false" customHeight="false" outlineLevel="0" collapsed="false">
      <c r="A44" s="22"/>
      <c r="B44" s="22"/>
      <c r="C44" s="22"/>
      <c r="D44" s="22"/>
      <c r="E44" s="31"/>
      <c r="F44" s="22"/>
    </row>
    <row r="45" customFormat="false" ht="15" hidden="false" customHeight="false" outlineLevel="0" collapsed="false">
      <c r="A45" s="22"/>
      <c r="B45" s="22"/>
      <c r="C45" s="22"/>
      <c r="D45" s="22"/>
      <c r="E45" s="31"/>
      <c r="F45" s="22"/>
    </row>
    <row r="47" customFormat="false" ht="15" hidden="false" customHeight="false" outlineLevel="0" collapsed="false">
      <c r="A47" s="35" t="s">
        <v>82</v>
      </c>
    </row>
  </sheetData>
  <mergeCells count="1">
    <mergeCell ref="A2:F2"/>
  </mergeCells>
  <dataValidations count="2">
    <dataValidation allowBlank="true" error="Pick a value from the dropdown." errorStyle="stop" errorTitle="Not in list" operator="between" prompt="Choose from the list" promptTitle="Service Type" showDropDown="false" showErrorMessage="false" showInputMessage="false" sqref="B5:B45" type="list">
      <formula1>"Interpreter,CART,C-Print,TypeWell,Video Remote Interpreter (VRI),Remote Speech-to-Text"</formula1>
      <formula2>0</formula2>
    </dataValidation>
    <dataValidation allowBlank="true" error="Pick a value from the dropdown." errorStyle="stop" errorTitle="Not in list" operator="between" prompt="Choose from the list" promptTitle="Required?" showDropDown="false" showErrorMessage="false" showInputMessage="false" sqref="D5:D45" type="list">
      <formula1>"Yes,No"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42"/>
    <col collapsed="false" customWidth="true" hidden="false" outlineLevel="0" max="3" min="3" style="1" width="11"/>
    <col collapsed="false" customWidth="true" hidden="false" outlineLevel="0" max="4" min="4" style="1" width="16"/>
    <col collapsed="false" customWidth="true" hidden="false" outlineLevel="0" max="5" min="5" style="1" width="44"/>
  </cols>
  <sheetData>
    <row r="1" customFormat="false" ht="16.15" hidden="false" customHeight="false" outlineLevel="0" collapsed="false">
      <c r="A1" s="17" t="s">
        <v>83</v>
      </c>
    </row>
    <row r="2" customFormat="false" ht="15" hidden="false" customHeight="false" outlineLevel="0" collapsed="false">
      <c r="A2" s="18" t="s">
        <v>84</v>
      </c>
      <c r="B2" s="18"/>
      <c r="C2" s="18"/>
      <c r="D2" s="18"/>
      <c r="E2" s="18"/>
    </row>
    <row r="4" customFormat="false" ht="42" hidden="false" customHeight="true" outlineLevel="0" collapsed="false">
      <c r="A4" s="19" t="s">
        <v>40</v>
      </c>
      <c r="B4" s="19" t="s">
        <v>85</v>
      </c>
      <c r="C4" s="19" t="s">
        <v>86</v>
      </c>
      <c r="D4" s="19" t="s">
        <v>87</v>
      </c>
      <c r="E4" s="19" t="s">
        <v>44</v>
      </c>
    </row>
    <row r="5" customFormat="false" ht="15" hidden="false" customHeight="false" outlineLevel="0" collapsed="false">
      <c r="A5" s="20" t="s">
        <v>45</v>
      </c>
      <c r="B5" s="20" t="s">
        <v>88</v>
      </c>
      <c r="C5" s="20" t="s">
        <v>80</v>
      </c>
      <c r="D5" s="36" t="n">
        <v>1800</v>
      </c>
      <c r="E5" s="20" t="s">
        <v>89</v>
      </c>
    </row>
    <row r="6" customFormat="false" ht="15" hidden="false" customHeight="false" outlineLevel="0" collapsed="false">
      <c r="A6" s="20"/>
      <c r="B6" s="20" t="s">
        <v>90</v>
      </c>
      <c r="C6" s="20" t="s">
        <v>91</v>
      </c>
      <c r="D6" s="36"/>
      <c r="E6" s="20"/>
    </row>
    <row r="7" customFormat="false" ht="15" hidden="false" customHeight="false" outlineLevel="0" collapsed="false">
      <c r="A7" s="20"/>
      <c r="B7" s="20" t="s">
        <v>92</v>
      </c>
      <c r="C7" s="20" t="s">
        <v>80</v>
      </c>
      <c r="D7" s="36" t="n">
        <v>350</v>
      </c>
      <c r="E7" s="20"/>
    </row>
    <row r="8" customFormat="false" ht="15" hidden="false" customHeight="false" outlineLevel="0" collapsed="false">
      <c r="A8" s="20"/>
      <c r="B8" s="20" t="s">
        <v>93</v>
      </c>
      <c r="C8" s="20" t="s">
        <v>80</v>
      </c>
      <c r="D8" s="36" t="n">
        <v>600</v>
      </c>
      <c r="E8" s="20"/>
    </row>
    <row r="9" customFormat="false" ht="15" hidden="false" customHeight="false" outlineLevel="0" collapsed="false">
      <c r="A9" s="20"/>
      <c r="B9" s="20" t="s">
        <v>94</v>
      </c>
      <c r="C9" s="20" t="s">
        <v>91</v>
      </c>
      <c r="D9" s="36"/>
      <c r="E9" s="20"/>
    </row>
    <row r="10" customFormat="false" ht="15" hidden="false" customHeight="false" outlineLevel="0" collapsed="false">
      <c r="A10" s="20"/>
      <c r="B10" s="20" t="s">
        <v>95</v>
      </c>
      <c r="C10" s="20" t="s">
        <v>91</v>
      </c>
      <c r="D10" s="36"/>
      <c r="E10" s="20"/>
    </row>
    <row r="11" customFormat="false" ht="15" hidden="false" customHeight="false" outlineLevel="0" collapsed="false">
      <c r="A11" s="20"/>
      <c r="B11" s="20" t="s">
        <v>96</v>
      </c>
      <c r="C11" s="20" t="s">
        <v>80</v>
      </c>
      <c r="D11" s="36" t="n">
        <v>2400</v>
      </c>
      <c r="E11" s="20"/>
    </row>
    <row r="12" customFormat="false" ht="15" hidden="false" customHeight="false" outlineLevel="0" collapsed="false">
      <c r="A12" s="20"/>
      <c r="B12" s="20" t="s">
        <v>97</v>
      </c>
      <c r="C12" s="20" t="s">
        <v>80</v>
      </c>
      <c r="D12" s="36" t="n">
        <v>7200</v>
      </c>
      <c r="E12" s="20"/>
    </row>
    <row r="13" customFormat="false" ht="15" hidden="false" customHeight="false" outlineLevel="0" collapsed="false">
      <c r="A13" s="20"/>
      <c r="B13" s="20" t="s">
        <v>98</v>
      </c>
      <c r="C13" s="20" t="s">
        <v>80</v>
      </c>
      <c r="D13" s="36" t="n">
        <v>4300</v>
      </c>
      <c r="E13" s="20"/>
    </row>
    <row r="14" customFormat="false" ht="15" hidden="false" customHeight="false" outlineLevel="0" collapsed="false">
      <c r="A14" s="37"/>
      <c r="B14" s="37" t="s">
        <v>99</v>
      </c>
      <c r="C14" s="37"/>
      <c r="D14" s="38" t="n">
        <f aca="false">IFERROR(SUMIFS(D5:D13,C5:C13,"Yes"),0)</f>
        <v>16650</v>
      </c>
      <c r="E14" s="37"/>
    </row>
    <row r="16" customFormat="false" ht="15" hidden="false" customHeight="false" outlineLevel="0" collapsed="false">
      <c r="A16" s="22"/>
      <c r="B16" s="39" t="s">
        <v>88</v>
      </c>
      <c r="C16" s="22"/>
      <c r="D16" s="40"/>
      <c r="E16" s="22"/>
    </row>
    <row r="17" customFormat="false" ht="15" hidden="false" customHeight="false" outlineLevel="0" collapsed="false">
      <c r="A17" s="22"/>
      <c r="B17" s="39" t="s">
        <v>90</v>
      </c>
      <c r="C17" s="22"/>
      <c r="D17" s="40"/>
      <c r="E17" s="22"/>
    </row>
    <row r="18" customFormat="false" ht="15" hidden="false" customHeight="false" outlineLevel="0" collapsed="false">
      <c r="A18" s="22"/>
      <c r="B18" s="39" t="s">
        <v>92</v>
      </c>
      <c r="C18" s="22"/>
      <c r="D18" s="40"/>
      <c r="E18" s="22"/>
    </row>
    <row r="19" customFormat="false" ht="15" hidden="false" customHeight="false" outlineLevel="0" collapsed="false">
      <c r="A19" s="22"/>
      <c r="B19" s="39" t="s">
        <v>93</v>
      </c>
      <c r="C19" s="22"/>
      <c r="D19" s="40"/>
      <c r="E19" s="22"/>
    </row>
    <row r="20" customFormat="false" ht="15" hidden="false" customHeight="false" outlineLevel="0" collapsed="false">
      <c r="A20" s="22"/>
      <c r="B20" s="39" t="s">
        <v>94</v>
      </c>
      <c r="C20" s="22"/>
      <c r="D20" s="40"/>
      <c r="E20" s="22"/>
    </row>
    <row r="21" customFormat="false" ht="15" hidden="false" customHeight="false" outlineLevel="0" collapsed="false">
      <c r="A21" s="22"/>
      <c r="B21" s="39" t="s">
        <v>95</v>
      </c>
      <c r="C21" s="22"/>
      <c r="D21" s="40"/>
      <c r="E21" s="22"/>
    </row>
    <row r="22" customFormat="false" ht="15" hidden="false" customHeight="false" outlineLevel="0" collapsed="false">
      <c r="A22" s="22"/>
      <c r="B22" s="39" t="s">
        <v>96</v>
      </c>
      <c r="C22" s="22"/>
      <c r="D22" s="40"/>
      <c r="E22" s="22"/>
    </row>
    <row r="23" customFormat="false" ht="15" hidden="false" customHeight="false" outlineLevel="0" collapsed="false">
      <c r="A23" s="22"/>
      <c r="B23" s="39" t="s">
        <v>97</v>
      </c>
      <c r="C23" s="22"/>
      <c r="D23" s="40"/>
      <c r="E23" s="22"/>
    </row>
    <row r="24" customFormat="false" ht="15" hidden="false" customHeight="false" outlineLevel="0" collapsed="false">
      <c r="A24" s="22"/>
      <c r="B24" s="39" t="s">
        <v>98</v>
      </c>
      <c r="C24" s="22"/>
      <c r="D24" s="40"/>
      <c r="E24" s="22"/>
    </row>
    <row r="25" customFormat="false" ht="15" hidden="false" customHeight="false" outlineLevel="0" collapsed="false">
      <c r="A25" s="37"/>
      <c r="B25" s="37" t="s">
        <v>99</v>
      </c>
      <c r="C25" s="37"/>
      <c r="D25" s="38" t="n">
        <f aca="false">IFERROR(SUMIFS(D16:D24,C16:C24,"Yes"),0)</f>
        <v>0</v>
      </c>
      <c r="E25" s="37"/>
    </row>
    <row r="27" customFormat="false" ht="15" hidden="false" customHeight="false" outlineLevel="0" collapsed="false">
      <c r="A27" s="22"/>
      <c r="B27" s="39" t="s">
        <v>88</v>
      </c>
      <c r="C27" s="22"/>
      <c r="D27" s="40"/>
      <c r="E27" s="22"/>
    </row>
    <row r="28" customFormat="false" ht="15" hidden="false" customHeight="false" outlineLevel="0" collapsed="false">
      <c r="A28" s="22"/>
      <c r="B28" s="39" t="s">
        <v>90</v>
      </c>
      <c r="C28" s="22"/>
      <c r="D28" s="40"/>
      <c r="E28" s="22"/>
    </row>
    <row r="29" customFormat="false" ht="15" hidden="false" customHeight="false" outlineLevel="0" collapsed="false">
      <c r="A29" s="22"/>
      <c r="B29" s="39" t="s">
        <v>92</v>
      </c>
      <c r="C29" s="22"/>
      <c r="D29" s="40"/>
      <c r="E29" s="22"/>
    </row>
    <row r="30" customFormat="false" ht="15" hidden="false" customHeight="false" outlineLevel="0" collapsed="false">
      <c r="A30" s="22"/>
      <c r="B30" s="39" t="s">
        <v>93</v>
      </c>
      <c r="C30" s="22"/>
      <c r="D30" s="40"/>
      <c r="E30" s="22"/>
    </row>
    <row r="31" customFormat="false" ht="15" hidden="false" customHeight="false" outlineLevel="0" collapsed="false">
      <c r="A31" s="22"/>
      <c r="B31" s="39" t="s">
        <v>94</v>
      </c>
      <c r="C31" s="22"/>
      <c r="D31" s="40"/>
      <c r="E31" s="22"/>
    </row>
    <row r="32" customFormat="false" ht="15" hidden="false" customHeight="false" outlineLevel="0" collapsed="false">
      <c r="A32" s="22"/>
      <c r="B32" s="39" t="s">
        <v>95</v>
      </c>
      <c r="C32" s="22"/>
      <c r="D32" s="40"/>
      <c r="E32" s="22"/>
    </row>
    <row r="33" customFormat="false" ht="15" hidden="false" customHeight="false" outlineLevel="0" collapsed="false">
      <c r="A33" s="22"/>
      <c r="B33" s="39" t="s">
        <v>96</v>
      </c>
      <c r="C33" s="22"/>
      <c r="D33" s="40"/>
      <c r="E33" s="22"/>
    </row>
    <row r="34" customFormat="false" ht="15" hidden="false" customHeight="false" outlineLevel="0" collapsed="false">
      <c r="A34" s="22"/>
      <c r="B34" s="39" t="s">
        <v>97</v>
      </c>
      <c r="C34" s="22"/>
      <c r="D34" s="40"/>
      <c r="E34" s="22"/>
    </row>
    <row r="35" customFormat="false" ht="15" hidden="false" customHeight="false" outlineLevel="0" collapsed="false">
      <c r="A35" s="22"/>
      <c r="B35" s="39" t="s">
        <v>98</v>
      </c>
      <c r="C35" s="22"/>
      <c r="D35" s="40"/>
      <c r="E35" s="22"/>
    </row>
    <row r="36" customFormat="false" ht="15" hidden="false" customHeight="false" outlineLevel="0" collapsed="false">
      <c r="A36" s="37"/>
      <c r="B36" s="37" t="s">
        <v>99</v>
      </c>
      <c r="C36" s="37"/>
      <c r="D36" s="38" t="n">
        <f aca="false">IFERROR(SUMIFS(D27:D35,C27:C35,"Yes"),0)</f>
        <v>0</v>
      </c>
      <c r="E36" s="37"/>
    </row>
    <row r="38" customFormat="false" ht="15" hidden="false" customHeight="false" outlineLevel="0" collapsed="false">
      <c r="A38" s="22"/>
      <c r="B38" s="39" t="s">
        <v>88</v>
      </c>
      <c r="C38" s="22"/>
      <c r="D38" s="40"/>
      <c r="E38" s="22"/>
    </row>
    <row r="39" customFormat="false" ht="15" hidden="false" customHeight="false" outlineLevel="0" collapsed="false">
      <c r="A39" s="22"/>
      <c r="B39" s="39" t="s">
        <v>90</v>
      </c>
      <c r="C39" s="22"/>
      <c r="D39" s="40"/>
      <c r="E39" s="22"/>
    </row>
    <row r="40" customFormat="false" ht="15" hidden="false" customHeight="false" outlineLevel="0" collapsed="false">
      <c r="A40" s="22"/>
      <c r="B40" s="39" t="s">
        <v>92</v>
      </c>
      <c r="C40" s="22"/>
      <c r="D40" s="40"/>
      <c r="E40" s="22"/>
    </row>
    <row r="41" customFormat="false" ht="15" hidden="false" customHeight="false" outlineLevel="0" collapsed="false">
      <c r="A41" s="22"/>
      <c r="B41" s="39" t="s">
        <v>93</v>
      </c>
      <c r="C41" s="22"/>
      <c r="D41" s="40"/>
      <c r="E41" s="22"/>
    </row>
    <row r="42" customFormat="false" ht="15" hidden="false" customHeight="false" outlineLevel="0" collapsed="false">
      <c r="A42" s="22"/>
      <c r="B42" s="39" t="s">
        <v>94</v>
      </c>
      <c r="C42" s="22"/>
      <c r="D42" s="40"/>
      <c r="E42" s="22"/>
    </row>
    <row r="43" customFormat="false" ht="15" hidden="false" customHeight="false" outlineLevel="0" collapsed="false">
      <c r="A43" s="22"/>
      <c r="B43" s="39" t="s">
        <v>95</v>
      </c>
      <c r="C43" s="22"/>
      <c r="D43" s="40"/>
      <c r="E43" s="22"/>
    </row>
    <row r="44" customFormat="false" ht="15" hidden="false" customHeight="false" outlineLevel="0" collapsed="false">
      <c r="A44" s="22"/>
      <c r="B44" s="39" t="s">
        <v>96</v>
      </c>
      <c r="C44" s="22"/>
      <c r="D44" s="40"/>
      <c r="E44" s="22"/>
    </row>
    <row r="45" customFormat="false" ht="15" hidden="false" customHeight="false" outlineLevel="0" collapsed="false">
      <c r="A45" s="22"/>
      <c r="B45" s="39" t="s">
        <v>97</v>
      </c>
      <c r="C45" s="22"/>
      <c r="D45" s="40"/>
      <c r="E45" s="22"/>
    </row>
    <row r="46" customFormat="false" ht="15" hidden="false" customHeight="false" outlineLevel="0" collapsed="false">
      <c r="A46" s="22"/>
      <c r="B46" s="39" t="s">
        <v>98</v>
      </c>
      <c r="C46" s="22"/>
      <c r="D46" s="40"/>
      <c r="E46" s="22"/>
    </row>
    <row r="47" customFormat="false" ht="15" hidden="false" customHeight="false" outlineLevel="0" collapsed="false">
      <c r="A47" s="37"/>
      <c r="B47" s="37" t="s">
        <v>99</v>
      </c>
      <c r="C47" s="37"/>
      <c r="D47" s="38" t="n">
        <f aca="false">IFERROR(SUMIFS(D38:D46,C38:C46,"Yes"),0)</f>
        <v>0</v>
      </c>
      <c r="E47" s="37"/>
    </row>
    <row r="49" customFormat="false" ht="15" hidden="false" customHeight="false" outlineLevel="0" collapsed="false">
      <c r="A49" s="18" t="s">
        <v>100</v>
      </c>
      <c r="B49" s="18"/>
      <c r="C49" s="18"/>
      <c r="D49" s="18"/>
      <c r="E49" s="18"/>
    </row>
  </sheetData>
  <mergeCells count="2">
    <mergeCell ref="A2:E2"/>
    <mergeCell ref="A49:E49"/>
  </mergeCells>
  <dataValidations count="1">
    <dataValidation allowBlank="true" error="Pick a value from the dropdown." errorStyle="stop" errorTitle="Not in list" operator="between" prompt="Choose from the list" promptTitle="Offered?" showDropDown="false" showErrorMessage="false" showInputMessage="false" sqref="C5:C49" type="list">
      <formula1>"Yes,No"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24"/>
    <col collapsed="false" customWidth="true" hidden="false" outlineLevel="0" max="3" min="3" style="1" width="22"/>
    <col collapsed="false" customWidth="true" hidden="false" outlineLevel="0" max="4" min="4" style="1" width="12"/>
    <col collapsed="false" customWidth="true" hidden="false" outlineLevel="0" max="5" min="5" style="1" width="13"/>
    <col collapsed="false" customWidth="true" hidden="false" outlineLevel="0" max="6" min="6" style="1" width="15"/>
    <col collapsed="false" customWidth="true" hidden="false" outlineLevel="0" max="7" min="7" style="1" width="14"/>
    <col collapsed="false" customWidth="true" hidden="false" outlineLevel="0" max="8" min="8" style="1" width="16"/>
    <col collapsed="false" customWidth="true" hidden="false" outlineLevel="0" max="9" min="9" style="1" width="38"/>
  </cols>
  <sheetData>
    <row r="1" customFormat="false" ht="16.15" hidden="false" customHeight="false" outlineLevel="0" collapsed="false">
      <c r="A1" s="17" t="s">
        <v>101</v>
      </c>
    </row>
    <row r="2" customFormat="false" ht="15" hidden="false" customHeight="false" outlineLevel="0" collapsed="false">
      <c r="A2" s="18" t="s">
        <v>102</v>
      </c>
      <c r="B2" s="18"/>
      <c r="C2" s="18"/>
      <c r="D2" s="18"/>
      <c r="E2" s="18"/>
      <c r="F2" s="18"/>
      <c r="G2" s="18"/>
      <c r="H2" s="18"/>
      <c r="I2" s="18"/>
    </row>
    <row r="4" customFormat="false" ht="42" hidden="false" customHeight="true" outlineLevel="0" collapsed="false">
      <c r="A4" s="19" t="s">
        <v>103</v>
      </c>
      <c r="B4" s="19" t="s">
        <v>104</v>
      </c>
      <c r="C4" s="19" t="s">
        <v>53</v>
      </c>
      <c r="D4" s="19" t="s">
        <v>105</v>
      </c>
      <c r="E4" s="19" t="s">
        <v>61</v>
      </c>
      <c r="F4" s="19" t="s">
        <v>106</v>
      </c>
      <c r="G4" s="19" t="s">
        <v>64</v>
      </c>
      <c r="H4" s="19" t="s">
        <v>65</v>
      </c>
      <c r="I4" s="19" t="s">
        <v>44</v>
      </c>
    </row>
    <row r="5" customFormat="false" ht="23.85" hidden="false" customHeight="false" outlineLevel="0" collapsed="false">
      <c r="A5" s="20" t="s">
        <v>107</v>
      </c>
      <c r="B5" s="20" t="s">
        <v>108</v>
      </c>
      <c r="C5" s="20" t="s">
        <v>67</v>
      </c>
      <c r="D5" s="24" t="n">
        <v>85</v>
      </c>
      <c r="E5" s="27" t="n">
        <v>2</v>
      </c>
      <c r="F5" s="25" t="n">
        <f aca="false">IFERROR(IF(OR(D5="",E5=""),"",D5*E5),"")</f>
        <v>170</v>
      </c>
      <c r="G5" s="27" t="n">
        <v>48</v>
      </c>
      <c r="H5" s="29" t="n">
        <v>1</v>
      </c>
      <c r="I5" s="20" t="s">
        <v>109</v>
      </c>
    </row>
    <row r="6" customFormat="false" ht="15" hidden="false" customHeight="false" outlineLevel="0" collapsed="false">
      <c r="A6" s="22"/>
      <c r="B6" s="22"/>
      <c r="C6" s="22"/>
      <c r="D6" s="30"/>
      <c r="E6" s="32"/>
      <c r="F6" s="25" t="str">
        <f aca="false">IFERROR(IF(OR(D6="",E6=""),"",D6*E6),"")</f>
        <v/>
      </c>
      <c r="G6" s="32"/>
      <c r="H6" s="34"/>
      <c r="I6" s="22"/>
    </row>
    <row r="7" customFormat="false" ht="15" hidden="false" customHeight="false" outlineLevel="0" collapsed="false">
      <c r="A7" s="22"/>
      <c r="B7" s="22"/>
      <c r="C7" s="22"/>
      <c r="D7" s="30"/>
      <c r="E7" s="32"/>
      <c r="F7" s="25" t="str">
        <f aca="false">IFERROR(IF(OR(D7="",E7=""),"",D7*E7),"")</f>
        <v/>
      </c>
      <c r="G7" s="32"/>
      <c r="H7" s="34"/>
      <c r="I7" s="22"/>
    </row>
    <row r="8" customFormat="false" ht="15" hidden="false" customHeight="false" outlineLevel="0" collapsed="false">
      <c r="A8" s="22"/>
      <c r="B8" s="22"/>
      <c r="C8" s="22"/>
      <c r="D8" s="30"/>
      <c r="E8" s="32"/>
      <c r="F8" s="25" t="str">
        <f aca="false">IFERROR(IF(OR(D8="",E8=""),"",D8*E8),"")</f>
        <v/>
      </c>
      <c r="G8" s="32"/>
      <c r="H8" s="34"/>
      <c r="I8" s="22"/>
    </row>
    <row r="9" customFormat="false" ht="15" hidden="false" customHeight="false" outlineLevel="0" collapsed="false">
      <c r="A9" s="22"/>
      <c r="B9" s="22"/>
      <c r="C9" s="22"/>
      <c r="D9" s="30"/>
      <c r="E9" s="32"/>
      <c r="F9" s="25" t="str">
        <f aca="false">IFERROR(IF(OR(D9="",E9=""),"",D9*E9),"")</f>
        <v/>
      </c>
      <c r="G9" s="32"/>
      <c r="H9" s="34"/>
      <c r="I9" s="22"/>
    </row>
    <row r="10" customFormat="false" ht="15" hidden="false" customHeight="false" outlineLevel="0" collapsed="false">
      <c r="A10" s="22"/>
      <c r="B10" s="22"/>
      <c r="C10" s="22"/>
      <c r="D10" s="30"/>
      <c r="E10" s="32"/>
      <c r="F10" s="25" t="str">
        <f aca="false">IFERROR(IF(OR(D10="",E10=""),"",D10*E10),"")</f>
        <v/>
      </c>
      <c r="G10" s="32"/>
      <c r="H10" s="34"/>
      <c r="I10" s="22"/>
    </row>
    <row r="11" customFormat="false" ht="15" hidden="false" customHeight="false" outlineLevel="0" collapsed="false">
      <c r="A11" s="22"/>
      <c r="B11" s="22"/>
      <c r="C11" s="22"/>
      <c r="D11" s="30"/>
      <c r="E11" s="32"/>
      <c r="F11" s="25" t="str">
        <f aca="false">IFERROR(IF(OR(D11="",E11=""),"",D11*E11),"")</f>
        <v/>
      </c>
      <c r="G11" s="32"/>
      <c r="H11" s="34"/>
      <c r="I11" s="22"/>
    </row>
    <row r="12" customFormat="false" ht="15" hidden="false" customHeight="false" outlineLevel="0" collapsed="false">
      <c r="A12" s="22"/>
      <c r="B12" s="22"/>
      <c r="C12" s="22"/>
      <c r="D12" s="30"/>
      <c r="E12" s="32"/>
      <c r="F12" s="25" t="str">
        <f aca="false">IFERROR(IF(OR(D12="",E12=""),"",D12*E12),"")</f>
        <v/>
      </c>
      <c r="G12" s="32"/>
      <c r="H12" s="34"/>
      <c r="I12" s="22"/>
    </row>
    <row r="13" customFormat="false" ht="15" hidden="false" customHeight="false" outlineLevel="0" collapsed="false">
      <c r="A13" s="22"/>
      <c r="B13" s="22"/>
      <c r="C13" s="22"/>
      <c r="D13" s="30"/>
      <c r="E13" s="32"/>
      <c r="F13" s="25" t="str">
        <f aca="false">IFERROR(IF(OR(D13="",E13=""),"",D13*E13),"")</f>
        <v/>
      </c>
      <c r="G13" s="32"/>
      <c r="H13" s="34"/>
      <c r="I13" s="22"/>
    </row>
    <row r="14" customFormat="false" ht="15" hidden="false" customHeight="false" outlineLevel="0" collapsed="false">
      <c r="A14" s="22"/>
      <c r="B14" s="22"/>
      <c r="C14" s="22"/>
      <c r="D14" s="30"/>
      <c r="E14" s="32"/>
      <c r="F14" s="25" t="str">
        <f aca="false">IFERROR(IF(OR(D14="",E14=""),"",D14*E14),"")</f>
        <v/>
      </c>
      <c r="G14" s="32"/>
      <c r="H14" s="34"/>
      <c r="I14" s="22"/>
    </row>
    <row r="15" customFormat="false" ht="15" hidden="false" customHeight="false" outlineLevel="0" collapsed="false">
      <c r="A15" s="22"/>
      <c r="B15" s="22"/>
      <c r="C15" s="22"/>
      <c r="D15" s="30"/>
      <c r="E15" s="32"/>
      <c r="F15" s="25" t="str">
        <f aca="false">IFERROR(IF(OR(D15="",E15=""),"",D15*E15),"")</f>
        <v/>
      </c>
      <c r="G15" s="32"/>
      <c r="H15" s="34"/>
      <c r="I15" s="22"/>
    </row>
    <row r="16" customFormat="false" ht="15" hidden="false" customHeight="false" outlineLevel="0" collapsed="false">
      <c r="A16" s="22"/>
      <c r="B16" s="22"/>
      <c r="C16" s="22"/>
      <c r="D16" s="30"/>
      <c r="E16" s="32"/>
      <c r="F16" s="25" t="str">
        <f aca="false">IFERROR(IF(OR(D16="",E16=""),"",D16*E16),"")</f>
        <v/>
      </c>
      <c r="G16" s="32"/>
      <c r="H16" s="34"/>
      <c r="I16" s="22"/>
    </row>
    <row r="17" customFormat="false" ht="15" hidden="false" customHeight="false" outlineLevel="0" collapsed="false">
      <c r="A17" s="22"/>
      <c r="B17" s="22"/>
      <c r="C17" s="22"/>
      <c r="D17" s="30"/>
      <c r="E17" s="32"/>
      <c r="F17" s="25" t="str">
        <f aca="false">IFERROR(IF(OR(D17="",E17=""),"",D17*E17),"")</f>
        <v/>
      </c>
      <c r="G17" s="32"/>
      <c r="H17" s="34"/>
      <c r="I17" s="22"/>
    </row>
    <row r="18" customFormat="false" ht="15" hidden="false" customHeight="false" outlineLevel="0" collapsed="false">
      <c r="A18" s="22"/>
      <c r="B18" s="22"/>
      <c r="C18" s="22"/>
      <c r="D18" s="30"/>
      <c r="E18" s="32"/>
      <c r="F18" s="25" t="str">
        <f aca="false">IFERROR(IF(OR(D18="",E18=""),"",D18*E18),"")</f>
        <v/>
      </c>
      <c r="G18" s="32"/>
      <c r="H18" s="34"/>
      <c r="I18" s="22"/>
    </row>
    <row r="19" customFormat="false" ht="15" hidden="false" customHeight="false" outlineLevel="0" collapsed="false">
      <c r="A19" s="22"/>
      <c r="B19" s="22"/>
      <c r="C19" s="22"/>
      <c r="D19" s="30"/>
      <c r="E19" s="32"/>
      <c r="F19" s="25" t="str">
        <f aca="false">IFERROR(IF(OR(D19="",E19=""),"",D19*E19),"")</f>
        <v/>
      </c>
      <c r="G19" s="32"/>
      <c r="H19" s="34"/>
      <c r="I19" s="22"/>
    </row>
    <row r="20" customFormat="false" ht="15" hidden="false" customHeight="false" outlineLevel="0" collapsed="false">
      <c r="A20" s="22"/>
      <c r="B20" s="22"/>
      <c r="C20" s="22"/>
      <c r="D20" s="30"/>
      <c r="E20" s="32"/>
      <c r="F20" s="25" t="str">
        <f aca="false">IFERROR(IF(OR(D20="",E20=""),"",D20*E20),"")</f>
        <v/>
      </c>
      <c r="G20" s="32"/>
      <c r="H20" s="34"/>
      <c r="I20" s="22"/>
    </row>
    <row r="21" customFormat="false" ht="15" hidden="false" customHeight="false" outlineLevel="0" collapsed="false">
      <c r="A21" s="22"/>
      <c r="B21" s="22"/>
      <c r="C21" s="22"/>
      <c r="D21" s="30"/>
      <c r="E21" s="32"/>
      <c r="F21" s="25" t="str">
        <f aca="false">IFERROR(IF(OR(D21="",E21=""),"",D21*E21),"")</f>
        <v/>
      </c>
      <c r="G21" s="32"/>
      <c r="H21" s="34"/>
      <c r="I21" s="22"/>
    </row>
    <row r="22" customFormat="false" ht="15" hidden="false" customHeight="false" outlineLevel="0" collapsed="false">
      <c r="A22" s="22"/>
      <c r="B22" s="22"/>
      <c r="C22" s="22"/>
      <c r="D22" s="30"/>
      <c r="E22" s="32"/>
      <c r="F22" s="25" t="str">
        <f aca="false">IFERROR(IF(OR(D22="",E22=""),"",D22*E22),"")</f>
        <v/>
      </c>
      <c r="G22" s="32"/>
      <c r="H22" s="34"/>
      <c r="I22" s="22"/>
    </row>
    <row r="23" customFormat="false" ht="15" hidden="false" customHeight="false" outlineLevel="0" collapsed="false">
      <c r="A23" s="22"/>
      <c r="B23" s="22"/>
      <c r="C23" s="22"/>
      <c r="D23" s="30"/>
      <c r="E23" s="32"/>
      <c r="F23" s="25" t="str">
        <f aca="false">IFERROR(IF(OR(D23="",E23=""),"",D23*E23),"")</f>
        <v/>
      </c>
      <c r="G23" s="32"/>
      <c r="H23" s="34"/>
      <c r="I23" s="22"/>
    </row>
    <row r="24" customFormat="false" ht="15" hidden="false" customHeight="false" outlineLevel="0" collapsed="false">
      <c r="A24" s="22"/>
      <c r="B24" s="22"/>
      <c r="C24" s="22"/>
      <c r="D24" s="30"/>
      <c r="E24" s="32"/>
      <c r="F24" s="25" t="str">
        <f aca="false">IFERROR(IF(OR(D24="",E24=""),"",D24*E24),"")</f>
        <v/>
      </c>
      <c r="G24" s="32"/>
      <c r="H24" s="34"/>
      <c r="I24" s="22"/>
    </row>
    <row r="25" customFormat="false" ht="15" hidden="false" customHeight="false" outlineLevel="0" collapsed="false">
      <c r="A25" s="22"/>
      <c r="B25" s="22"/>
      <c r="C25" s="22"/>
      <c r="D25" s="30"/>
      <c r="E25" s="32"/>
      <c r="F25" s="25" t="str">
        <f aca="false">IFERROR(IF(OR(D25="",E25=""),"",D25*E25),"")</f>
        <v/>
      </c>
      <c r="G25" s="32"/>
      <c r="H25" s="34"/>
      <c r="I25" s="22"/>
    </row>
    <row r="26" customFormat="false" ht="15" hidden="false" customHeight="false" outlineLevel="0" collapsed="false">
      <c r="A26" s="22"/>
      <c r="B26" s="22"/>
      <c r="C26" s="22"/>
      <c r="D26" s="30"/>
      <c r="E26" s="32"/>
      <c r="F26" s="25" t="str">
        <f aca="false">IFERROR(IF(OR(D26="",E26=""),"",D26*E26),"")</f>
        <v/>
      </c>
      <c r="G26" s="32"/>
      <c r="H26" s="34"/>
      <c r="I26" s="22"/>
    </row>
    <row r="27" customFormat="false" ht="15" hidden="false" customHeight="false" outlineLevel="0" collapsed="false">
      <c r="A27" s="22"/>
      <c r="B27" s="22"/>
      <c r="C27" s="22"/>
      <c r="D27" s="30"/>
      <c r="E27" s="32"/>
      <c r="F27" s="25" t="str">
        <f aca="false">IFERROR(IF(OR(D27="",E27=""),"",D27*E27),"")</f>
        <v/>
      </c>
      <c r="G27" s="32"/>
      <c r="H27" s="34"/>
      <c r="I27" s="22"/>
    </row>
    <row r="28" customFormat="false" ht="15" hidden="false" customHeight="false" outlineLevel="0" collapsed="false">
      <c r="A28" s="22"/>
      <c r="B28" s="22"/>
      <c r="C28" s="22"/>
      <c r="D28" s="30"/>
      <c r="E28" s="32"/>
      <c r="F28" s="25" t="str">
        <f aca="false">IFERROR(IF(OR(D28="",E28=""),"",D28*E28),"")</f>
        <v/>
      </c>
      <c r="G28" s="32"/>
      <c r="H28" s="34"/>
      <c r="I28" s="22"/>
    </row>
    <row r="29" customFormat="false" ht="15" hidden="false" customHeight="false" outlineLevel="0" collapsed="false">
      <c r="A29" s="22"/>
      <c r="B29" s="22"/>
      <c r="C29" s="22"/>
      <c r="D29" s="30"/>
      <c r="E29" s="32"/>
      <c r="F29" s="25" t="str">
        <f aca="false">IFERROR(IF(OR(D29="",E29=""),"",D29*E29),"")</f>
        <v/>
      </c>
      <c r="G29" s="32"/>
      <c r="H29" s="34"/>
      <c r="I29" s="22"/>
    </row>
    <row r="30" customFormat="false" ht="15" hidden="false" customHeight="false" outlineLevel="0" collapsed="false">
      <c r="A30" s="22"/>
      <c r="B30" s="22"/>
      <c r="C30" s="22"/>
      <c r="D30" s="30"/>
      <c r="E30" s="32"/>
      <c r="F30" s="25" t="str">
        <f aca="false">IFERROR(IF(OR(D30="",E30=""),"",D30*E30),"")</f>
        <v/>
      </c>
      <c r="G30" s="32"/>
      <c r="H30" s="34"/>
      <c r="I30" s="22"/>
    </row>
    <row r="31" customFormat="false" ht="15" hidden="false" customHeight="false" outlineLevel="0" collapsed="false">
      <c r="A31" s="22"/>
      <c r="B31" s="22"/>
      <c r="C31" s="22"/>
      <c r="D31" s="30"/>
      <c r="E31" s="32"/>
      <c r="F31" s="25" t="str">
        <f aca="false">IFERROR(IF(OR(D31="",E31=""),"",D31*E31),"")</f>
        <v/>
      </c>
      <c r="G31" s="32"/>
      <c r="H31" s="34"/>
      <c r="I31" s="22"/>
    </row>
    <row r="32" customFormat="false" ht="15" hidden="false" customHeight="false" outlineLevel="0" collapsed="false">
      <c r="A32" s="22"/>
      <c r="B32" s="22"/>
      <c r="C32" s="22"/>
      <c r="D32" s="30"/>
      <c r="E32" s="32"/>
      <c r="F32" s="25" t="str">
        <f aca="false">IFERROR(IF(OR(D32="",E32=""),"",D32*E32),"")</f>
        <v/>
      </c>
      <c r="G32" s="32"/>
      <c r="H32" s="34"/>
      <c r="I32" s="22"/>
    </row>
    <row r="33" customFormat="false" ht="15" hidden="false" customHeight="false" outlineLevel="0" collapsed="false">
      <c r="A33" s="22"/>
      <c r="B33" s="22"/>
      <c r="C33" s="22"/>
      <c r="D33" s="30"/>
      <c r="E33" s="32"/>
      <c r="F33" s="25" t="str">
        <f aca="false">IFERROR(IF(OR(D33="",E33=""),"",D33*E33),"")</f>
        <v/>
      </c>
      <c r="G33" s="32"/>
      <c r="H33" s="34"/>
      <c r="I33" s="22"/>
    </row>
    <row r="34" customFormat="false" ht="15" hidden="false" customHeight="false" outlineLevel="0" collapsed="false">
      <c r="A34" s="22"/>
      <c r="B34" s="22"/>
      <c r="C34" s="22"/>
      <c r="D34" s="30"/>
      <c r="E34" s="32"/>
      <c r="F34" s="25" t="str">
        <f aca="false">IFERROR(IF(OR(D34="",E34=""),"",D34*E34),"")</f>
        <v/>
      </c>
      <c r="G34" s="32"/>
      <c r="H34" s="34"/>
      <c r="I34" s="22"/>
    </row>
    <row r="35" customFormat="false" ht="15" hidden="false" customHeight="false" outlineLevel="0" collapsed="false">
      <c r="A35" s="22"/>
      <c r="B35" s="22"/>
      <c r="C35" s="22"/>
      <c r="D35" s="30"/>
      <c r="E35" s="32"/>
      <c r="F35" s="25" t="str">
        <f aca="false">IFERROR(IF(OR(D35="",E35=""),"",D35*E35),"")</f>
        <v/>
      </c>
      <c r="G35" s="32"/>
      <c r="H35" s="34"/>
      <c r="I35" s="22"/>
    </row>
    <row r="36" customFormat="false" ht="15" hidden="false" customHeight="false" outlineLevel="0" collapsed="false">
      <c r="A36" s="22"/>
      <c r="B36" s="22"/>
      <c r="C36" s="22"/>
      <c r="D36" s="30"/>
      <c r="E36" s="32"/>
      <c r="F36" s="25" t="str">
        <f aca="false">IFERROR(IF(OR(D36="",E36=""),"",D36*E36),"")</f>
        <v/>
      </c>
      <c r="G36" s="32"/>
      <c r="H36" s="34"/>
      <c r="I36" s="22"/>
    </row>
    <row r="37" customFormat="false" ht="15" hidden="false" customHeight="false" outlineLevel="0" collapsed="false">
      <c r="A37" s="22"/>
      <c r="B37" s="22"/>
      <c r="C37" s="22"/>
      <c r="D37" s="30"/>
      <c r="E37" s="32"/>
      <c r="F37" s="25" t="str">
        <f aca="false">IFERROR(IF(OR(D37="",E37=""),"",D37*E37),"")</f>
        <v/>
      </c>
      <c r="G37" s="32"/>
      <c r="H37" s="34"/>
      <c r="I37" s="22"/>
    </row>
    <row r="38" customFormat="false" ht="15" hidden="false" customHeight="false" outlineLevel="0" collapsed="false">
      <c r="A38" s="22"/>
      <c r="B38" s="22"/>
      <c r="C38" s="22"/>
      <c r="D38" s="30"/>
      <c r="E38" s="32"/>
      <c r="F38" s="25" t="str">
        <f aca="false">IFERROR(IF(OR(D38="",E38=""),"",D38*E38),"")</f>
        <v/>
      </c>
      <c r="G38" s="32"/>
      <c r="H38" s="34"/>
      <c r="I38" s="22"/>
    </row>
    <row r="39" customFormat="false" ht="15" hidden="false" customHeight="false" outlineLevel="0" collapsed="false">
      <c r="A39" s="22"/>
      <c r="B39" s="22"/>
      <c r="C39" s="22"/>
      <c r="D39" s="30"/>
      <c r="E39" s="32"/>
      <c r="F39" s="25" t="str">
        <f aca="false">IFERROR(IF(OR(D39="",E39=""),"",D39*E39),"")</f>
        <v/>
      </c>
      <c r="G39" s="32"/>
      <c r="H39" s="34"/>
      <c r="I39" s="22"/>
    </row>
    <row r="40" customFormat="false" ht="15" hidden="false" customHeight="false" outlineLevel="0" collapsed="false">
      <c r="A40" s="22"/>
      <c r="B40" s="22"/>
      <c r="C40" s="22"/>
      <c r="D40" s="30"/>
      <c r="E40" s="32"/>
      <c r="F40" s="25" t="str">
        <f aca="false">IFERROR(IF(OR(D40="",E40=""),"",D40*E40),"")</f>
        <v/>
      </c>
      <c r="G40" s="32"/>
      <c r="H40" s="34"/>
      <c r="I40" s="22"/>
    </row>
    <row r="41" customFormat="false" ht="15" hidden="false" customHeight="false" outlineLevel="0" collapsed="false">
      <c r="A41" s="22"/>
      <c r="B41" s="22"/>
      <c r="C41" s="22"/>
      <c r="D41" s="30"/>
      <c r="E41" s="32"/>
      <c r="F41" s="25" t="str">
        <f aca="false">IFERROR(IF(OR(D41="",E41=""),"",D41*E41),"")</f>
        <v/>
      </c>
      <c r="G41" s="32"/>
      <c r="H41" s="34"/>
      <c r="I41" s="22"/>
    </row>
    <row r="42" customFormat="false" ht="15" hidden="false" customHeight="false" outlineLevel="0" collapsed="false">
      <c r="A42" s="22"/>
      <c r="B42" s="22"/>
      <c r="C42" s="22"/>
      <c r="D42" s="30"/>
      <c r="E42" s="32"/>
      <c r="F42" s="25" t="str">
        <f aca="false">IFERROR(IF(OR(D42="",E42=""),"",D42*E42),"")</f>
        <v/>
      </c>
      <c r="G42" s="32"/>
      <c r="H42" s="34"/>
      <c r="I42" s="22"/>
    </row>
    <row r="43" customFormat="false" ht="15" hidden="false" customHeight="false" outlineLevel="0" collapsed="false">
      <c r="A43" s="22"/>
      <c r="B43" s="22"/>
      <c r="C43" s="22"/>
      <c r="D43" s="30"/>
      <c r="E43" s="32"/>
      <c r="F43" s="25" t="str">
        <f aca="false">IFERROR(IF(OR(D43="",E43=""),"",D43*E43),"")</f>
        <v/>
      </c>
      <c r="G43" s="32"/>
      <c r="H43" s="34"/>
      <c r="I43" s="22"/>
    </row>
    <row r="44" customFormat="false" ht="15" hidden="false" customHeight="false" outlineLevel="0" collapsed="false">
      <c r="A44" s="22"/>
      <c r="B44" s="22"/>
      <c r="C44" s="22"/>
      <c r="D44" s="30"/>
      <c r="E44" s="32"/>
      <c r="F44" s="25" t="str">
        <f aca="false">IFERROR(IF(OR(D44="",E44=""),"",D44*E44),"")</f>
        <v/>
      </c>
      <c r="G44" s="32"/>
      <c r="H44" s="34"/>
      <c r="I44" s="22"/>
    </row>
    <row r="45" customFormat="false" ht="15" hidden="false" customHeight="false" outlineLevel="0" collapsed="false">
      <c r="A45" s="22"/>
      <c r="B45" s="22"/>
      <c r="C45" s="22"/>
      <c r="D45" s="30"/>
      <c r="E45" s="32"/>
      <c r="F45" s="25" t="str">
        <f aca="false">IFERROR(IF(OR(D45="",E45=""),"",D45*E45),"")</f>
        <v/>
      </c>
      <c r="G45" s="32"/>
      <c r="H45" s="34"/>
      <c r="I45" s="22"/>
    </row>
  </sheetData>
  <mergeCells count="1">
    <mergeCell ref="A2:I2"/>
  </mergeCells>
  <dataValidations count="1">
    <dataValidation allowBlank="true" error="Pick a value from the dropdown." errorStyle="stop" errorTitle="Not in list" operator="between" prompt="Choose from the list" promptTitle="Service Type" showDropDown="false" showErrorMessage="false" showInputMessage="false" sqref="C5:C45" type="list">
      <formula1>"Interpreter,CART,C-Print,TypeWell,Video Remote Interpreter (VRI),Remote Speech-to-Text"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4"/>
    <col collapsed="false" customWidth="true" hidden="false" outlineLevel="0" max="2" min="2" style="1" width="20"/>
    <col collapsed="false" customWidth="true" hidden="false" outlineLevel="0" max="3" min="3" style="1" width="32"/>
    <col collapsed="false" customWidth="true" hidden="false" outlineLevel="0" max="4" min="4" style="1" width="15"/>
    <col collapsed="false" customWidth="true" hidden="false" outlineLevel="0" max="5" min="5" style="1" width="14"/>
    <col collapsed="false" customWidth="true" hidden="false" outlineLevel="0" max="6" min="6" style="1" width="18"/>
    <col collapsed="false" customWidth="true" hidden="false" outlineLevel="0" max="7" min="7" style="1" width="36"/>
  </cols>
  <sheetData>
    <row r="1" customFormat="false" ht="16.15" hidden="false" customHeight="false" outlineLevel="0" collapsed="false">
      <c r="A1" s="17" t="s">
        <v>110</v>
      </c>
    </row>
    <row r="2" customFormat="false" ht="15" hidden="false" customHeight="false" outlineLevel="0" collapsed="false">
      <c r="A2" s="18" t="s">
        <v>111</v>
      </c>
      <c r="B2" s="18"/>
      <c r="C2" s="18"/>
      <c r="D2" s="18"/>
      <c r="E2" s="18"/>
      <c r="F2" s="18"/>
      <c r="G2" s="18"/>
    </row>
    <row r="4" customFormat="false" ht="42" hidden="false" customHeight="true" outlineLevel="0" collapsed="false">
      <c r="A4" s="19" t="s">
        <v>103</v>
      </c>
      <c r="B4" s="19" t="s">
        <v>53</v>
      </c>
      <c r="C4" s="19" t="s">
        <v>112</v>
      </c>
      <c r="D4" s="19" t="s">
        <v>113</v>
      </c>
      <c r="E4" s="19" t="s">
        <v>114</v>
      </c>
      <c r="F4" s="19" t="s">
        <v>115</v>
      </c>
      <c r="G4" s="19" t="s">
        <v>44</v>
      </c>
    </row>
    <row r="5" customFormat="false" ht="15" hidden="false" customHeight="false" outlineLevel="0" collapsed="false">
      <c r="A5" s="20" t="s">
        <v>107</v>
      </c>
      <c r="B5" s="20" t="s">
        <v>67</v>
      </c>
      <c r="C5" s="20" t="s">
        <v>116</v>
      </c>
      <c r="D5" s="20" t="s">
        <v>117</v>
      </c>
      <c r="E5" s="28"/>
      <c r="F5" s="20"/>
      <c r="G5" s="20"/>
    </row>
    <row r="6" customFormat="false" ht="15" hidden="false" customHeight="false" outlineLevel="0" collapsed="false">
      <c r="A6" s="20"/>
      <c r="B6" s="20"/>
      <c r="C6" s="20" t="s">
        <v>62</v>
      </c>
      <c r="D6" s="20" t="s">
        <v>118</v>
      </c>
      <c r="E6" s="28" t="n">
        <v>15</v>
      </c>
      <c r="F6" s="20" t="s">
        <v>71</v>
      </c>
      <c r="G6" s="20" t="s">
        <v>119</v>
      </c>
    </row>
    <row r="7" customFormat="false" ht="15" hidden="false" customHeight="false" outlineLevel="0" collapsed="false">
      <c r="A7" s="20"/>
      <c r="B7" s="20"/>
      <c r="C7" s="20" t="s">
        <v>120</v>
      </c>
      <c r="D7" s="20" t="s">
        <v>118</v>
      </c>
      <c r="E7" s="28" t="n">
        <v>25</v>
      </c>
      <c r="F7" s="20" t="s">
        <v>121</v>
      </c>
      <c r="G7" s="20" t="s">
        <v>122</v>
      </c>
    </row>
    <row r="8" customFormat="false" ht="15" hidden="false" customHeight="false" outlineLevel="0" collapsed="false">
      <c r="A8" s="20"/>
      <c r="B8" s="20"/>
      <c r="C8" s="20" t="s">
        <v>123</v>
      </c>
      <c r="D8" s="20" t="s">
        <v>118</v>
      </c>
      <c r="E8" s="28" t="n">
        <v>0.5</v>
      </c>
      <c r="F8" s="20" t="s">
        <v>124</v>
      </c>
      <c r="G8" s="20"/>
    </row>
    <row r="9" customFormat="false" ht="15" hidden="false" customHeight="false" outlineLevel="0" collapsed="false">
      <c r="A9" s="20"/>
      <c r="B9" s="20"/>
      <c r="C9" s="20" t="s">
        <v>125</v>
      </c>
      <c r="D9" s="20" t="s">
        <v>118</v>
      </c>
      <c r="E9" s="28" t="n">
        <v>45</v>
      </c>
      <c r="F9" s="20" t="s">
        <v>121</v>
      </c>
      <c r="G9" s="20" t="s">
        <v>126</v>
      </c>
    </row>
    <row r="10" customFormat="false" ht="15" hidden="false" customHeight="false" outlineLevel="0" collapsed="false">
      <c r="A10" s="20"/>
      <c r="B10" s="20"/>
      <c r="C10" s="20" t="s">
        <v>127</v>
      </c>
      <c r="D10" s="20" t="s">
        <v>117</v>
      </c>
      <c r="E10" s="28"/>
      <c r="F10" s="20"/>
      <c r="G10" s="20"/>
    </row>
    <row r="11" customFormat="false" ht="15" hidden="false" customHeight="false" outlineLevel="0" collapsed="false">
      <c r="A11" s="20"/>
      <c r="B11" s="20"/>
      <c r="C11" s="20" t="s">
        <v>128</v>
      </c>
      <c r="D11" s="20" t="s">
        <v>118</v>
      </c>
      <c r="E11" s="28" t="n">
        <v>12</v>
      </c>
      <c r="F11" s="20" t="s">
        <v>121</v>
      </c>
      <c r="G11" s="20"/>
    </row>
    <row r="12" customFormat="false" ht="15" hidden="false" customHeight="false" outlineLevel="0" collapsed="false">
      <c r="A12" s="22"/>
      <c r="B12" s="22"/>
      <c r="C12" s="39" t="s">
        <v>116</v>
      </c>
      <c r="D12" s="22"/>
      <c r="E12" s="33"/>
      <c r="F12" s="22"/>
      <c r="G12" s="22"/>
    </row>
    <row r="13" customFormat="false" ht="15" hidden="false" customHeight="false" outlineLevel="0" collapsed="false">
      <c r="A13" s="22"/>
      <c r="B13" s="22"/>
      <c r="C13" s="39" t="s">
        <v>62</v>
      </c>
      <c r="D13" s="22"/>
      <c r="E13" s="33"/>
      <c r="F13" s="22"/>
      <c r="G13" s="22"/>
    </row>
    <row r="14" customFormat="false" ht="15" hidden="false" customHeight="false" outlineLevel="0" collapsed="false">
      <c r="A14" s="22"/>
      <c r="B14" s="22"/>
      <c r="C14" s="39" t="s">
        <v>120</v>
      </c>
      <c r="D14" s="22"/>
      <c r="E14" s="33"/>
      <c r="F14" s="22"/>
      <c r="G14" s="22"/>
    </row>
    <row r="15" customFormat="false" ht="15" hidden="false" customHeight="false" outlineLevel="0" collapsed="false">
      <c r="A15" s="22"/>
      <c r="B15" s="22"/>
      <c r="C15" s="39" t="s">
        <v>123</v>
      </c>
      <c r="D15" s="22"/>
      <c r="E15" s="33"/>
      <c r="F15" s="22"/>
      <c r="G15" s="22"/>
    </row>
    <row r="16" customFormat="false" ht="15" hidden="false" customHeight="false" outlineLevel="0" collapsed="false">
      <c r="A16" s="22"/>
      <c r="B16" s="22"/>
      <c r="C16" s="39" t="s">
        <v>125</v>
      </c>
      <c r="D16" s="22"/>
      <c r="E16" s="33"/>
      <c r="F16" s="22"/>
      <c r="G16" s="22"/>
    </row>
    <row r="17" customFormat="false" ht="15" hidden="false" customHeight="false" outlineLevel="0" collapsed="false">
      <c r="A17" s="22"/>
      <c r="B17" s="22"/>
      <c r="C17" s="39" t="s">
        <v>127</v>
      </c>
      <c r="D17" s="22"/>
      <c r="E17" s="33"/>
      <c r="F17" s="22"/>
      <c r="G17" s="22"/>
    </row>
    <row r="18" customFormat="false" ht="15" hidden="false" customHeight="false" outlineLevel="0" collapsed="false">
      <c r="A18" s="22"/>
      <c r="B18" s="22"/>
      <c r="C18" s="39" t="s">
        <v>128</v>
      </c>
      <c r="D18" s="22"/>
      <c r="E18" s="33"/>
      <c r="F18" s="22"/>
      <c r="G18" s="22"/>
    </row>
    <row r="19" customFormat="false" ht="15" hidden="false" customHeight="false" outlineLevel="0" collapsed="false">
      <c r="A19" s="22"/>
      <c r="B19" s="22"/>
      <c r="C19" s="39" t="s">
        <v>116</v>
      </c>
      <c r="D19" s="22"/>
      <c r="E19" s="33"/>
      <c r="F19" s="22"/>
      <c r="G19" s="22"/>
    </row>
    <row r="20" customFormat="false" ht="15" hidden="false" customHeight="false" outlineLevel="0" collapsed="false">
      <c r="A20" s="22"/>
      <c r="B20" s="22"/>
      <c r="C20" s="39" t="s">
        <v>62</v>
      </c>
      <c r="D20" s="22"/>
      <c r="E20" s="33"/>
      <c r="F20" s="22"/>
      <c r="G20" s="22"/>
    </row>
    <row r="21" customFormat="false" ht="15" hidden="false" customHeight="false" outlineLevel="0" collapsed="false">
      <c r="A21" s="22"/>
      <c r="B21" s="22"/>
      <c r="C21" s="39" t="s">
        <v>120</v>
      </c>
      <c r="D21" s="22"/>
      <c r="E21" s="33"/>
      <c r="F21" s="22"/>
      <c r="G21" s="22"/>
    </row>
    <row r="22" customFormat="false" ht="15" hidden="false" customHeight="false" outlineLevel="0" collapsed="false">
      <c r="A22" s="22"/>
      <c r="B22" s="22"/>
      <c r="C22" s="39" t="s">
        <v>123</v>
      </c>
      <c r="D22" s="22"/>
      <c r="E22" s="33"/>
      <c r="F22" s="22"/>
      <c r="G22" s="22"/>
    </row>
    <row r="23" customFormat="false" ht="15" hidden="false" customHeight="false" outlineLevel="0" collapsed="false">
      <c r="A23" s="22"/>
      <c r="B23" s="22"/>
      <c r="C23" s="39" t="s">
        <v>125</v>
      </c>
      <c r="D23" s="22"/>
      <c r="E23" s="33"/>
      <c r="F23" s="22"/>
      <c r="G23" s="22"/>
    </row>
    <row r="24" customFormat="false" ht="15" hidden="false" customHeight="false" outlineLevel="0" collapsed="false">
      <c r="A24" s="22"/>
      <c r="B24" s="22"/>
      <c r="C24" s="39" t="s">
        <v>127</v>
      </c>
      <c r="D24" s="22"/>
      <c r="E24" s="33"/>
      <c r="F24" s="22"/>
      <c r="G24" s="22"/>
    </row>
    <row r="25" customFormat="false" ht="15" hidden="false" customHeight="false" outlineLevel="0" collapsed="false">
      <c r="A25" s="22"/>
      <c r="B25" s="22"/>
      <c r="C25" s="39" t="s">
        <v>128</v>
      </c>
      <c r="D25" s="22"/>
      <c r="E25" s="33"/>
      <c r="F25" s="22"/>
      <c r="G25" s="22"/>
    </row>
    <row r="26" customFormat="false" ht="15" hidden="false" customHeight="false" outlineLevel="0" collapsed="false">
      <c r="A26" s="22"/>
      <c r="B26" s="22"/>
      <c r="C26" s="39" t="s">
        <v>116</v>
      </c>
      <c r="D26" s="22"/>
      <c r="E26" s="33"/>
      <c r="F26" s="22"/>
      <c r="G26" s="22"/>
    </row>
    <row r="27" customFormat="false" ht="15" hidden="false" customHeight="false" outlineLevel="0" collapsed="false">
      <c r="A27" s="22"/>
      <c r="B27" s="22"/>
      <c r="C27" s="39" t="s">
        <v>62</v>
      </c>
      <c r="D27" s="22"/>
      <c r="E27" s="33"/>
      <c r="F27" s="22"/>
      <c r="G27" s="22"/>
    </row>
    <row r="28" customFormat="false" ht="15" hidden="false" customHeight="false" outlineLevel="0" collapsed="false">
      <c r="A28" s="22"/>
      <c r="B28" s="22"/>
      <c r="C28" s="39" t="s">
        <v>120</v>
      </c>
      <c r="D28" s="22"/>
      <c r="E28" s="33"/>
      <c r="F28" s="22"/>
      <c r="G28" s="22"/>
    </row>
    <row r="29" customFormat="false" ht="15" hidden="false" customHeight="false" outlineLevel="0" collapsed="false">
      <c r="A29" s="22"/>
      <c r="B29" s="22"/>
      <c r="C29" s="39" t="s">
        <v>123</v>
      </c>
      <c r="D29" s="22"/>
      <c r="E29" s="33"/>
      <c r="F29" s="22"/>
      <c r="G29" s="22"/>
    </row>
    <row r="30" customFormat="false" ht="15" hidden="false" customHeight="false" outlineLevel="0" collapsed="false">
      <c r="A30" s="22"/>
      <c r="B30" s="22"/>
      <c r="C30" s="39" t="s">
        <v>125</v>
      </c>
      <c r="D30" s="22"/>
      <c r="E30" s="33"/>
      <c r="F30" s="22"/>
      <c r="G30" s="22"/>
    </row>
    <row r="31" customFormat="false" ht="15" hidden="false" customHeight="false" outlineLevel="0" collapsed="false">
      <c r="A31" s="22"/>
      <c r="B31" s="22"/>
      <c r="C31" s="39" t="s">
        <v>127</v>
      </c>
      <c r="D31" s="22"/>
      <c r="E31" s="33"/>
      <c r="F31" s="22"/>
      <c r="G31" s="22"/>
    </row>
    <row r="32" customFormat="false" ht="15" hidden="false" customHeight="false" outlineLevel="0" collapsed="false">
      <c r="A32" s="22"/>
      <c r="B32" s="22"/>
      <c r="C32" s="39" t="s">
        <v>128</v>
      </c>
      <c r="D32" s="22"/>
      <c r="E32" s="33"/>
      <c r="F32" s="22"/>
      <c r="G32" s="22"/>
    </row>
    <row r="34" customFormat="false" ht="15" hidden="false" customHeight="false" outlineLevel="0" collapsed="false">
      <c r="A34" s="18" t="s">
        <v>129</v>
      </c>
      <c r="B34" s="18"/>
      <c r="C34" s="18"/>
      <c r="D34" s="18"/>
      <c r="E34" s="18"/>
      <c r="F34" s="18"/>
      <c r="G34" s="18"/>
    </row>
  </sheetData>
  <mergeCells count="2">
    <mergeCell ref="A2:G2"/>
    <mergeCell ref="A34:G34"/>
  </mergeCells>
  <dataValidations count="3">
    <dataValidation allowBlank="true" error="Pick a value from the dropdown." errorStyle="stop" errorTitle="Not in list" operator="between" prompt="Choose from the list" promptTitle="Service Type" showDropDown="false" showErrorMessage="false" showInputMessage="false" sqref="B5:B32" type="list">
      <formula1>"Interpreter,CART,C-Print,TypeWell,Video Remote Interpreter (VRI),Remote Speech-to-Text"</formula1>
      <formula2>0</formula2>
    </dataValidation>
    <dataValidation allowBlank="true" error="Pick a value from the dropdown." errorStyle="stop" errorTitle="Not in list" operator="between" prompt="Choose from the list" promptTitle="Included or Extra" showDropDown="false" showErrorMessage="false" showInputMessage="false" sqref="D5:D32" type="list">
      <formula1>"Included,Extra fee"</formula1>
      <formula2>0</formula2>
    </dataValidation>
    <dataValidation allowBlank="true" error="Pick a value from the dropdown." errorStyle="stop" errorTitle="Not in list" operator="between" prompt="Choose from the list" promptTitle="Amount Unit" showDropDown="false" showErrorMessage="false" showInputMessage="false" sqref="F5:F32" type="list">
      <formula1>"% of base rate,$ per hour,$ flat per assignment,N/A"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24"/>
    <col collapsed="false" customWidth="true" hidden="false" outlineLevel="0" max="3" min="3" style="1" width="30"/>
    <col collapsed="false" customWidth="true" hidden="false" outlineLevel="0" max="4" min="4" style="1" width="18"/>
    <col collapsed="false" customWidth="true" hidden="false" outlineLevel="0" max="5" min="5" style="1" width="14"/>
    <col collapsed="false" customWidth="true" hidden="false" outlineLevel="0" max="6" min="6" style="1" width="44"/>
  </cols>
  <sheetData>
    <row r="1" customFormat="false" ht="16.15" hidden="false" customHeight="false" outlineLevel="0" collapsed="false">
      <c r="A1" s="17" t="s">
        <v>130</v>
      </c>
    </row>
    <row r="2" customFormat="false" ht="15" hidden="false" customHeight="false" outlineLevel="0" collapsed="false">
      <c r="A2" s="18" t="s">
        <v>131</v>
      </c>
      <c r="B2" s="18"/>
      <c r="C2" s="18"/>
      <c r="D2" s="18"/>
      <c r="E2" s="18"/>
      <c r="F2" s="18"/>
    </row>
    <row r="4" customFormat="false" ht="42" hidden="false" customHeight="true" outlineLevel="0" collapsed="false">
      <c r="A4" s="19" t="s">
        <v>103</v>
      </c>
      <c r="B4" s="19" t="s">
        <v>53</v>
      </c>
      <c r="C4" s="19" t="s">
        <v>75</v>
      </c>
      <c r="D4" s="19" t="s">
        <v>76</v>
      </c>
      <c r="E4" s="19" t="s">
        <v>77</v>
      </c>
      <c r="F4" s="19" t="s">
        <v>78</v>
      </c>
    </row>
    <row r="5" customFormat="false" ht="23.85" hidden="false" customHeight="false" outlineLevel="0" collapsed="false">
      <c r="A5" s="20" t="s">
        <v>107</v>
      </c>
      <c r="B5" s="20" t="s">
        <v>132</v>
      </c>
      <c r="C5" s="20" t="s">
        <v>133</v>
      </c>
      <c r="D5" s="20" t="s">
        <v>91</v>
      </c>
      <c r="E5" s="26"/>
      <c r="F5" s="20" t="s">
        <v>134</v>
      </c>
    </row>
    <row r="6" customFormat="false" ht="15" hidden="false" customHeight="false" outlineLevel="0" collapsed="false">
      <c r="A6" s="22"/>
      <c r="B6" s="22"/>
      <c r="C6" s="22"/>
      <c r="D6" s="22"/>
      <c r="E6" s="31"/>
      <c r="F6" s="22"/>
    </row>
    <row r="7" customFormat="false" ht="15" hidden="false" customHeight="false" outlineLevel="0" collapsed="false">
      <c r="A7" s="22"/>
      <c r="B7" s="22"/>
      <c r="C7" s="22"/>
      <c r="D7" s="22"/>
      <c r="E7" s="31"/>
      <c r="F7" s="22"/>
    </row>
    <row r="8" customFormat="false" ht="15" hidden="false" customHeight="false" outlineLevel="0" collapsed="false">
      <c r="A8" s="22"/>
      <c r="B8" s="22"/>
      <c r="C8" s="22"/>
      <c r="D8" s="22"/>
      <c r="E8" s="31"/>
      <c r="F8" s="22"/>
    </row>
    <row r="9" customFormat="false" ht="15" hidden="false" customHeight="false" outlineLevel="0" collapsed="false">
      <c r="A9" s="22"/>
      <c r="B9" s="22"/>
      <c r="C9" s="22"/>
      <c r="D9" s="22"/>
      <c r="E9" s="31"/>
      <c r="F9" s="22"/>
    </row>
    <row r="10" customFormat="false" ht="15" hidden="false" customHeight="false" outlineLevel="0" collapsed="false">
      <c r="A10" s="22"/>
      <c r="B10" s="22"/>
      <c r="C10" s="22"/>
      <c r="D10" s="22"/>
      <c r="E10" s="31"/>
      <c r="F10" s="22"/>
    </row>
    <row r="11" customFormat="false" ht="15" hidden="false" customHeight="false" outlineLevel="0" collapsed="false">
      <c r="A11" s="22"/>
      <c r="B11" s="22"/>
      <c r="C11" s="22"/>
      <c r="D11" s="22"/>
      <c r="E11" s="31"/>
      <c r="F11" s="22"/>
    </row>
    <row r="12" customFormat="false" ht="15" hidden="false" customHeight="false" outlineLevel="0" collapsed="false">
      <c r="A12" s="22"/>
      <c r="B12" s="22"/>
      <c r="C12" s="22"/>
      <c r="D12" s="22"/>
      <c r="E12" s="31"/>
      <c r="F12" s="22"/>
    </row>
    <row r="13" customFormat="false" ht="15" hidden="false" customHeight="false" outlineLevel="0" collapsed="false">
      <c r="A13" s="22"/>
      <c r="B13" s="22"/>
      <c r="C13" s="22"/>
      <c r="D13" s="22"/>
      <c r="E13" s="31"/>
      <c r="F13" s="22"/>
    </row>
    <row r="14" customFormat="false" ht="15" hidden="false" customHeight="false" outlineLevel="0" collapsed="false">
      <c r="A14" s="22"/>
      <c r="B14" s="22"/>
      <c r="C14" s="22"/>
      <c r="D14" s="22"/>
      <c r="E14" s="31"/>
      <c r="F14" s="22"/>
    </row>
    <row r="15" customFormat="false" ht="15" hidden="false" customHeight="false" outlineLevel="0" collapsed="false">
      <c r="A15" s="22"/>
      <c r="B15" s="22"/>
      <c r="C15" s="22"/>
      <c r="D15" s="22"/>
      <c r="E15" s="31"/>
      <c r="F15" s="22"/>
    </row>
    <row r="16" customFormat="false" ht="15" hidden="false" customHeight="false" outlineLevel="0" collapsed="false">
      <c r="A16" s="22"/>
      <c r="B16" s="22"/>
      <c r="C16" s="22"/>
      <c r="D16" s="22"/>
      <c r="E16" s="31"/>
      <c r="F16" s="22"/>
    </row>
    <row r="17" customFormat="false" ht="15" hidden="false" customHeight="false" outlineLevel="0" collapsed="false">
      <c r="A17" s="22"/>
      <c r="B17" s="22"/>
      <c r="C17" s="22"/>
      <c r="D17" s="22"/>
      <c r="E17" s="31"/>
      <c r="F17" s="22"/>
    </row>
    <row r="18" customFormat="false" ht="15" hidden="false" customHeight="false" outlineLevel="0" collapsed="false">
      <c r="A18" s="22"/>
      <c r="B18" s="22"/>
      <c r="C18" s="22"/>
      <c r="D18" s="22"/>
      <c r="E18" s="31"/>
      <c r="F18" s="22"/>
    </row>
    <row r="19" customFormat="false" ht="15" hidden="false" customHeight="false" outlineLevel="0" collapsed="false">
      <c r="A19" s="22"/>
      <c r="B19" s="22"/>
      <c r="C19" s="22"/>
      <c r="D19" s="22"/>
      <c r="E19" s="31"/>
      <c r="F19" s="22"/>
    </row>
    <row r="20" customFormat="false" ht="15" hidden="false" customHeight="false" outlineLevel="0" collapsed="false">
      <c r="A20" s="22"/>
      <c r="B20" s="22"/>
      <c r="C20" s="22"/>
      <c r="D20" s="22"/>
      <c r="E20" s="31"/>
      <c r="F20" s="22"/>
    </row>
    <row r="21" customFormat="false" ht="15" hidden="false" customHeight="false" outlineLevel="0" collapsed="false">
      <c r="A21" s="22"/>
      <c r="B21" s="22"/>
      <c r="C21" s="22"/>
      <c r="D21" s="22"/>
      <c r="E21" s="31"/>
      <c r="F21" s="22"/>
    </row>
    <row r="22" customFormat="false" ht="15" hidden="false" customHeight="false" outlineLevel="0" collapsed="false">
      <c r="A22" s="22"/>
      <c r="B22" s="22"/>
      <c r="C22" s="22"/>
      <c r="D22" s="22"/>
      <c r="E22" s="31"/>
      <c r="F22" s="22"/>
    </row>
    <row r="23" customFormat="false" ht="15" hidden="false" customHeight="false" outlineLevel="0" collapsed="false">
      <c r="A23" s="22"/>
      <c r="B23" s="22"/>
      <c r="C23" s="22"/>
      <c r="D23" s="22"/>
      <c r="E23" s="31"/>
      <c r="F23" s="22"/>
    </row>
    <row r="24" customFormat="false" ht="15" hidden="false" customHeight="false" outlineLevel="0" collapsed="false">
      <c r="A24" s="22"/>
      <c r="B24" s="22"/>
      <c r="C24" s="22"/>
      <c r="D24" s="22"/>
      <c r="E24" s="31"/>
      <c r="F24" s="22"/>
    </row>
    <row r="25" customFormat="false" ht="15" hidden="false" customHeight="false" outlineLevel="0" collapsed="false">
      <c r="A25" s="22"/>
      <c r="B25" s="22"/>
      <c r="C25" s="22"/>
      <c r="D25" s="22"/>
      <c r="E25" s="31"/>
      <c r="F25" s="22"/>
    </row>
    <row r="26" customFormat="false" ht="15" hidden="false" customHeight="false" outlineLevel="0" collapsed="false">
      <c r="A26" s="22"/>
      <c r="B26" s="22"/>
      <c r="C26" s="22"/>
      <c r="D26" s="22"/>
      <c r="E26" s="31"/>
      <c r="F26" s="22"/>
    </row>
    <row r="27" customFormat="false" ht="15" hidden="false" customHeight="false" outlineLevel="0" collapsed="false">
      <c r="A27" s="22"/>
      <c r="B27" s="22"/>
      <c r="C27" s="22"/>
      <c r="D27" s="22"/>
      <c r="E27" s="31"/>
      <c r="F27" s="22"/>
    </row>
    <row r="28" customFormat="false" ht="15" hidden="false" customHeight="false" outlineLevel="0" collapsed="false">
      <c r="A28" s="22"/>
      <c r="B28" s="22"/>
      <c r="C28" s="22"/>
      <c r="D28" s="22"/>
      <c r="E28" s="31"/>
      <c r="F28" s="22"/>
    </row>
    <row r="29" customFormat="false" ht="15" hidden="false" customHeight="false" outlineLevel="0" collapsed="false">
      <c r="A29" s="22"/>
      <c r="B29" s="22"/>
      <c r="C29" s="22"/>
      <c r="D29" s="22"/>
      <c r="E29" s="31"/>
      <c r="F29" s="22"/>
    </row>
    <row r="30" customFormat="false" ht="15" hidden="false" customHeight="false" outlineLevel="0" collapsed="false">
      <c r="A30" s="22"/>
      <c r="B30" s="22"/>
      <c r="C30" s="22"/>
      <c r="D30" s="22"/>
      <c r="E30" s="31"/>
      <c r="F30" s="22"/>
    </row>
    <row r="31" customFormat="false" ht="15" hidden="false" customHeight="false" outlineLevel="0" collapsed="false">
      <c r="A31" s="22"/>
      <c r="B31" s="22"/>
      <c r="C31" s="22"/>
      <c r="D31" s="22"/>
      <c r="E31" s="31"/>
      <c r="F31" s="22"/>
    </row>
    <row r="32" customFormat="false" ht="15" hidden="false" customHeight="false" outlineLevel="0" collapsed="false">
      <c r="A32" s="22"/>
      <c r="B32" s="22"/>
      <c r="C32" s="22"/>
      <c r="D32" s="22"/>
      <c r="E32" s="31"/>
      <c r="F32" s="22"/>
    </row>
    <row r="33" customFormat="false" ht="15" hidden="false" customHeight="false" outlineLevel="0" collapsed="false">
      <c r="A33" s="22"/>
      <c r="B33" s="22"/>
      <c r="C33" s="22"/>
      <c r="D33" s="22"/>
      <c r="E33" s="31"/>
      <c r="F33" s="22"/>
    </row>
    <row r="34" customFormat="false" ht="15" hidden="false" customHeight="false" outlineLevel="0" collapsed="false">
      <c r="A34" s="22"/>
      <c r="B34" s="22"/>
      <c r="C34" s="22"/>
      <c r="D34" s="22"/>
      <c r="E34" s="31"/>
      <c r="F34" s="22"/>
    </row>
    <row r="35" customFormat="false" ht="15" hidden="false" customHeight="false" outlineLevel="0" collapsed="false">
      <c r="A35" s="22"/>
      <c r="B35" s="22"/>
      <c r="C35" s="22"/>
      <c r="D35" s="22"/>
      <c r="E35" s="31"/>
      <c r="F35" s="22"/>
    </row>
    <row r="36" customFormat="false" ht="15" hidden="false" customHeight="false" outlineLevel="0" collapsed="false">
      <c r="A36" s="22"/>
      <c r="B36" s="22"/>
      <c r="C36" s="22"/>
      <c r="D36" s="22"/>
      <c r="E36" s="31"/>
      <c r="F36" s="22"/>
    </row>
    <row r="37" customFormat="false" ht="15" hidden="false" customHeight="false" outlineLevel="0" collapsed="false">
      <c r="A37" s="22"/>
      <c r="B37" s="22"/>
      <c r="C37" s="22"/>
      <c r="D37" s="22"/>
      <c r="E37" s="31"/>
      <c r="F37" s="22"/>
    </row>
    <row r="38" customFormat="false" ht="15" hidden="false" customHeight="false" outlineLevel="0" collapsed="false">
      <c r="A38" s="22"/>
      <c r="B38" s="22"/>
      <c r="C38" s="22"/>
      <c r="D38" s="22"/>
      <c r="E38" s="31"/>
      <c r="F38" s="22"/>
    </row>
    <row r="39" customFormat="false" ht="15" hidden="false" customHeight="false" outlineLevel="0" collapsed="false">
      <c r="A39" s="22"/>
      <c r="B39" s="22"/>
      <c r="C39" s="22"/>
      <c r="D39" s="22"/>
      <c r="E39" s="31"/>
      <c r="F39" s="22"/>
    </row>
    <row r="40" customFormat="false" ht="15" hidden="false" customHeight="false" outlineLevel="0" collapsed="false">
      <c r="A40" s="22"/>
      <c r="B40" s="22"/>
      <c r="C40" s="22"/>
      <c r="D40" s="22"/>
      <c r="E40" s="31"/>
      <c r="F40" s="22"/>
    </row>
    <row r="41" customFormat="false" ht="15" hidden="false" customHeight="false" outlineLevel="0" collapsed="false">
      <c r="A41" s="22"/>
      <c r="B41" s="22"/>
      <c r="C41" s="22"/>
      <c r="D41" s="22"/>
      <c r="E41" s="31"/>
      <c r="F41" s="22"/>
    </row>
    <row r="42" customFormat="false" ht="15" hidden="false" customHeight="false" outlineLevel="0" collapsed="false">
      <c r="A42" s="22"/>
      <c r="B42" s="22"/>
      <c r="C42" s="22"/>
      <c r="D42" s="22"/>
      <c r="E42" s="31"/>
      <c r="F42" s="22"/>
    </row>
    <row r="43" customFormat="false" ht="15" hidden="false" customHeight="false" outlineLevel="0" collapsed="false">
      <c r="A43" s="22"/>
      <c r="B43" s="22"/>
      <c r="C43" s="22"/>
      <c r="D43" s="22"/>
      <c r="E43" s="31"/>
      <c r="F43" s="22"/>
    </row>
    <row r="44" customFormat="false" ht="15" hidden="false" customHeight="false" outlineLevel="0" collapsed="false">
      <c r="A44" s="22"/>
      <c r="B44" s="22"/>
      <c r="C44" s="22"/>
      <c r="D44" s="22"/>
      <c r="E44" s="31"/>
      <c r="F44" s="22"/>
    </row>
    <row r="45" customFormat="false" ht="15" hidden="false" customHeight="false" outlineLevel="0" collapsed="false">
      <c r="A45" s="22"/>
      <c r="B45" s="22"/>
      <c r="C45" s="22"/>
      <c r="D45" s="22"/>
      <c r="E45" s="31"/>
      <c r="F45" s="22"/>
    </row>
  </sheetData>
  <mergeCells count="1">
    <mergeCell ref="A2:F2"/>
  </mergeCells>
  <dataValidations count="2">
    <dataValidation allowBlank="true" error="Pick a value from the dropdown." errorStyle="stop" errorTitle="Not in list" operator="between" prompt="Choose from the list" promptTitle="Service Type" showDropDown="false" showErrorMessage="false" showInputMessage="false" sqref="B5:B45" type="list">
      <formula1>"Interpreter,CART,C-Print,TypeWell,Video Remote Interpreter (VRI),Remote Speech-to-Text"</formula1>
      <formula2>0</formula2>
    </dataValidation>
    <dataValidation allowBlank="true" error="Pick a value from the dropdown." errorStyle="stop" errorTitle="Not in list" operator="between" prompt="Choose from the list" promptTitle="Required?" showDropDown="false" showErrorMessage="false" showInputMessage="false" sqref="D5:D45" type="list">
      <formula1>"Yes,No"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9"/>
    <col collapsed="false" customWidth="true" hidden="false" outlineLevel="0" max="7" min="3" style="1" width="11"/>
    <col collapsed="false" customWidth="true" hidden="false" outlineLevel="0" max="8" min="8" style="1" width="9"/>
    <col collapsed="false" customWidth="true" hidden="false" outlineLevel="0" max="9" min="9" style="1" width="12"/>
    <col collapsed="false" customWidth="true" hidden="false" outlineLevel="0" max="10" min="10" style="1" width="15"/>
  </cols>
  <sheetData>
    <row r="1" customFormat="false" ht="16.15" hidden="false" customHeight="false" outlineLevel="0" collapsed="false">
      <c r="A1" s="17" t="s">
        <v>135</v>
      </c>
    </row>
    <row r="2" customFormat="false" ht="15" hidden="false" customHeight="false" outlineLevel="0" collapsed="false">
      <c r="A2" s="18" t="s">
        <v>136</v>
      </c>
      <c r="B2" s="18"/>
      <c r="C2" s="18"/>
      <c r="D2" s="18"/>
      <c r="E2" s="18"/>
      <c r="F2" s="18"/>
      <c r="G2" s="18"/>
      <c r="H2" s="18"/>
      <c r="I2" s="18"/>
      <c r="J2" s="18"/>
    </row>
    <row r="4" customFormat="false" ht="42" hidden="false" customHeight="true" outlineLevel="0" collapsed="false">
      <c r="A4" s="19" t="s">
        <v>53</v>
      </c>
      <c r="B4" s="19" t="s">
        <v>137</v>
      </c>
      <c r="C4" s="19" t="s">
        <v>138</v>
      </c>
      <c r="D4" s="19" t="s">
        <v>139</v>
      </c>
      <c r="E4" s="19" t="s">
        <v>140</v>
      </c>
      <c r="F4" s="19" t="s">
        <v>141</v>
      </c>
      <c r="G4" s="19" t="s">
        <v>142</v>
      </c>
      <c r="H4" s="19" t="s">
        <v>143</v>
      </c>
      <c r="I4" s="19" t="s">
        <v>144</v>
      </c>
      <c r="J4" s="19" t="s">
        <v>145</v>
      </c>
    </row>
    <row r="5" customFormat="false" ht="15" hidden="false" customHeight="false" outlineLevel="0" collapsed="false">
      <c r="A5" s="41" t="s">
        <v>67</v>
      </c>
      <c r="B5" s="42" t="n">
        <f aca="false">COUNTIFS('2. Staff &amp; Hourly Pay'!$C$5:$C$45,$A5,'2. Staff &amp; Hourly Pay'!$D$5:$D$45,"Hourly")</f>
        <v>1</v>
      </c>
      <c r="C5" s="43" t="n">
        <f aca="false">IFERROR(AVERAGEIFS('2. Staff &amp; Hourly Pay'!$E$5:$E$45,'2. Staff &amp; Hourly Pay'!$C$5:$C$45,$A5,'2. Staff &amp; Hourly Pay'!$D$5:$D$45,"Hourly"),"")</f>
        <v>58</v>
      </c>
      <c r="D5" s="43" t="n">
        <f aca="false">IFERROR(AVERAGEIFS('2. Staff &amp; Hourly Pay'!$G$5:$G$45,'2. Staff &amp; Hourly Pay'!$C$5:$C$45,$A5,'2. Staff &amp; Hourly Pay'!$D$5:$D$45,"Hourly"),"")</f>
        <v>70</v>
      </c>
      <c r="E5" s="43" t="n">
        <f aca="false">IFERROR(AVERAGEIFS('2. Staff &amp; Hourly Pay'!$F$5:$F$45,'2. Staff &amp; Hourly Pay'!$C$5:$C$45,$A5,'2. Staff &amp; Hourly Pay'!$D$5:$D$45,"Hourly"),"")</f>
        <v>82</v>
      </c>
      <c r="F5" s="43" t="n">
        <f aca="false">IFERROR(IF(B5=0,"",_xlfn.MINIFS('2. Staff &amp; Hourly Pay'!$E$5:$E$45,'2. Staff &amp; Hourly Pay'!$C$5:$C$45,$A5,'2. Staff &amp; Hourly Pay'!$D$5:$D$45,"Hourly")),"")</f>
        <v>58</v>
      </c>
      <c r="G5" s="43" t="n">
        <f aca="false">IFERROR(IF(B5=0,"",_xlfn.MAXIFS('2. Staff &amp; Hourly Pay'!$F$5:$F$45,'2. Staff &amp; Hourly Pay'!$C$5:$C$45,$A5,'2. Staff &amp; Hourly Pay'!$D$5:$D$45,"Hourly")),"")</f>
        <v>82</v>
      </c>
      <c r="H5" s="42" t="n">
        <f aca="false">COUNTIFS('5. Agencies'!$C$5:$C$45,$A5)</f>
        <v>1</v>
      </c>
      <c r="I5" s="43" t="n">
        <f aca="false">IFERROR(AVERAGEIFS('5. Agencies'!$D$5:$D$45,'5. Agencies'!$C$5:$C$45,$A5),"")</f>
        <v>85</v>
      </c>
      <c r="J5" s="44" t="n">
        <f aca="false">IFERROR(IF(OR(I5="",D5="",D5=0),"",I5/D5-1),"")</f>
        <v>0.214285714285714</v>
      </c>
    </row>
    <row r="6" customFormat="false" ht="15" hidden="false" customHeight="false" outlineLevel="0" collapsed="false">
      <c r="A6" s="41" t="s">
        <v>132</v>
      </c>
      <c r="B6" s="42" t="n">
        <f aca="false">COUNTIFS('2. Staff &amp; Hourly Pay'!$C$5:$C$45,$A6,'2. Staff &amp; Hourly Pay'!$D$5:$D$45,"Hourly")</f>
        <v>0</v>
      </c>
      <c r="C6" s="43" t="str">
        <f aca="false">IFERROR(AVERAGEIFS('2. Staff &amp; Hourly Pay'!$E$5:$E$45,'2. Staff &amp; Hourly Pay'!$C$5:$C$45,$A6,'2. Staff &amp; Hourly Pay'!$D$5:$D$45,"Hourly"),"")</f>
        <v/>
      </c>
      <c r="D6" s="43" t="str">
        <f aca="false">IFERROR(AVERAGEIFS('2. Staff &amp; Hourly Pay'!$G$5:$G$45,'2. Staff &amp; Hourly Pay'!$C$5:$C$45,$A6,'2. Staff &amp; Hourly Pay'!$D$5:$D$45,"Hourly"),"")</f>
        <v/>
      </c>
      <c r="E6" s="43" t="str">
        <f aca="false">IFERROR(AVERAGEIFS('2. Staff &amp; Hourly Pay'!$F$5:$F$45,'2. Staff &amp; Hourly Pay'!$C$5:$C$45,$A6,'2. Staff &amp; Hourly Pay'!$D$5:$D$45,"Hourly"),"")</f>
        <v/>
      </c>
      <c r="F6" s="43" t="str">
        <f aca="false">IFERROR(IF(B6=0,"",_xlfn.MINIFS('2. Staff &amp; Hourly Pay'!$E$5:$E$45,'2. Staff &amp; Hourly Pay'!$C$5:$C$45,$A6,'2. Staff &amp; Hourly Pay'!$D$5:$D$45,"Hourly")),"")</f>
        <v/>
      </c>
      <c r="G6" s="43" t="str">
        <f aca="false">IFERROR(IF(B6=0,"",_xlfn.MAXIFS('2. Staff &amp; Hourly Pay'!$F$5:$F$45,'2. Staff &amp; Hourly Pay'!$C$5:$C$45,$A6,'2. Staff &amp; Hourly Pay'!$D$5:$D$45,"Hourly")),"")</f>
        <v/>
      </c>
      <c r="H6" s="42" t="n">
        <f aca="false">COUNTIFS('5. Agencies'!$C$5:$C$45,$A6)</f>
        <v>0</v>
      </c>
      <c r="I6" s="43" t="str">
        <f aca="false">IFERROR(AVERAGEIFS('5. Agencies'!$D$5:$D$45,'5. Agencies'!$C$5:$C$45,$A6),"")</f>
        <v/>
      </c>
      <c r="J6" s="44" t="str">
        <f aca="false">IFERROR(IF(OR(I6="",D6="",D6=0),"",I6/D6-1),"")</f>
        <v/>
      </c>
    </row>
    <row r="7" customFormat="false" ht="15" hidden="false" customHeight="false" outlineLevel="0" collapsed="false">
      <c r="A7" s="41" t="s">
        <v>146</v>
      </c>
      <c r="B7" s="42" t="n">
        <f aca="false">COUNTIFS('2. Staff &amp; Hourly Pay'!$C$5:$C$45,$A7,'2. Staff &amp; Hourly Pay'!$D$5:$D$45,"Hourly")</f>
        <v>0</v>
      </c>
      <c r="C7" s="43" t="str">
        <f aca="false">IFERROR(AVERAGEIFS('2. Staff &amp; Hourly Pay'!$E$5:$E$45,'2. Staff &amp; Hourly Pay'!$C$5:$C$45,$A7,'2. Staff &amp; Hourly Pay'!$D$5:$D$45,"Hourly"),"")</f>
        <v/>
      </c>
      <c r="D7" s="43" t="str">
        <f aca="false">IFERROR(AVERAGEIFS('2. Staff &amp; Hourly Pay'!$G$5:$G$45,'2. Staff &amp; Hourly Pay'!$C$5:$C$45,$A7,'2. Staff &amp; Hourly Pay'!$D$5:$D$45,"Hourly"),"")</f>
        <v/>
      </c>
      <c r="E7" s="43" t="str">
        <f aca="false">IFERROR(AVERAGEIFS('2. Staff &amp; Hourly Pay'!$F$5:$F$45,'2. Staff &amp; Hourly Pay'!$C$5:$C$45,$A7,'2. Staff &amp; Hourly Pay'!$D$5:$D$45,"Hourly"),"")</f>
        <v/>
      </c>
      <c r="F7" s="43" t="str">
        <f aca="false">IFERROR(IF(B7=0,"",_xlfn.MINIFS('2. Staff &amp; Hourly Pay'!$E$5:$E$45,'2. Staff &amp; Hourly Pay'!$C$5:$C$45,$A7,'2. Staff &amp; Hourly Pay'!$D$5:$D$45,"Hourly")),"")</f>
        <v/>
      </c>
      <c r="G7" s="43" t="str">
        <f aca="false">IFERROR(IF(B7=0,"",_xlfn.MAXIFS('2. Staff &amp; Hourly Pay'!$F$5:$F$45,'2. Staff &amp; Hourly Pay'!$C$5:$C$45,$A7,'2. Staff &amp; Hourly Pay'!$D$5:$D$45,"Hourly")),"")</f>
        <v/>
      </c>
      <c r="H7" s="42" t="n">
        <f aca="false">COUNTIFS('5. Agencies'!$C$5:$C$45,$A7)</f>
        <v>0</v>
      </c>
      <c r="I7" s="43" t="str">
        <f aca="false">IFERROR(AVERAGEIFS('5. Agencies'!$D$5:$D$45,'5. Agencies'!$C$5:$C$45,$A7),"")</f>
        <v/>
      </c>
      <c r="J7" s="44" t="str">
        <f aca="false">IFERROR(IF(OR(I7="",D7="",D7=0),"",I7/D7-1),"")</f>
        <v/>
      </c>
    </row>
    <row r="8" customFormat="false" ht="15" hidden="false" customHeight="false" outlineLevel="0" collapsed="false">
      <c r="A8" s="41" t="s">
        <v>147</v>
      </c>
      <c r="B8" s="42" t="n">
        <f aca="false">COUNTIFS('2. Staff &amp; Hourly Pay'!$C$5:$C$45,$A8,'2. Staff &amp; Hourly Pay'!$D$5:$D$45,"Hourly")</f>
        <v>0</v>
      </c>
      <c r="C8" s="43" t="str">
        <f aca="false">IFERROR(AVERAGEIFS('2. Staff &amp; Hourly Pay'!$E$5:$E$45,'2. Staff &amp; Hourly Pay'!$C$5:$C$45,$A8,'2. Staff &amp; Hourly Pay'!$D$5:$D$45,"Hourly"),"")</f>
        <v/>
      </c>
      <c r="D8" s="43" t="str">
        <f aca="false">IFERROR(AVERAGEIFS('2. Staff &amp; Hourly Pay'!$G$5:$G$45,'2. Staff &amp; Hourly Pay'!$C$5:$C$45,$A8,'2. Staff &amp; Hourly Pay'!$D$5:$D$45,"Hourly"),"")</f>
        <v/>
      </c>
      <c r="E8" s="43" t="str">
        <f aca="false">IFERROR(AVERAGEIFS('2. Staff &amp; Hourly Pay'!$F$5:$F$45,'2. Staff &amp; Hourly Pay'!$C$5:$C$45,$A8,'2. Staff &amp; Hourly Pay'!$D$5:$D$45,"Hourly"),"")</f>
        <v/>
      </c>
      <c r="F8" s="43" t="str">
        <f aca="false">IFERROR(IF(B8=0,"",_xlfn.MINIFS('2. Staff &amp; Hourly Pay'!$E$5:$E$45,'2. Staff &amp; Hourly Pay'!$C$5:$C$45,$A8,'2. Staff &amp; Hourly Pay'!$D$5:$D$45,"Hourly")),"")</f>
        <v/>
      </c>
      <c r="G8" s="43" t="str">
        <f aca="false">IFERROR(IF(B8=0,"",_xlfn.MAXIFS('2. Staff &amp; Hourly Pay'!$F$5:$F$45,'2. Staff &amp; Hourly Pay'!$C$5:$C$45,$A8,'2. Staff &amp; Hourly Pay'!$D$5:$D$45,"Hourly")),"")</f>
        <v/>
      </c>
      <c r="H8" s="42" t="n">
        <f aca="false">COUNTIFS('5. Agencies'!$C$5:$C$45,$A8)</f>
        <v>0</v>
      </c>
      <c r="I8" s="43" t="str">
        <f aca="false">IFERROR(AVERAGEIFS('5. Agencies'!$D$5:$D$45,'5. Agencies'!$C$5:$C$45,$A8),"")</f>
        <v/>
      </c>
      <c r="J8" s="44" t="str">
        <f aca="false">IFERROR(IF(OR(I8="",D8="",D8=0),"",I8/D8-1),"")</f>
        <v/>
      </c>
    </row>
    <row r="9" customFormat="false" ht="15" hidden="false" customHeight="false" outlineLevel="0" collapsed="false">
      <c r="A9" s="41" t="s">
        <v>148</v>
      </c>
      <c r="B9" s="42" t="n">
        <f aca="false">COUNTIFS('2. Staff &amp; Hourly Pay'!$C$5:$C$45,$A9,'2. Staff &amp; Hourly Pay'!$D$5:$D$45,"Hourly")</f>
        <v>0</v>
      </c>
      <c r="C9" s="43" t="str">
        <f aca="false">IFERROR(AVERAGEIFS('2. Staff &amp; Hourly Pay'!$E$5:$E$45,'2. Staff &amp; Hourly Pay'!$C$5:$C$45,$A9,'2. Staff &amp; Hourly Pay'!$D$5:$D$45,"Hourly"),"")</f>
        <v/>
      </c>
      <c r="D9" s="43" t="str">
        <f aca="false">IFERROR(AVERAGEIFS('2. Staff &amp; Hourly Pay'!$G$5:$G$45,'2. Staff &amp; Hourly Pay'!$C$5:$C$45,$A9,'2. Staff &amp; Hourly Pay'!$D$5:$D$45,"Hourly"),"")</f>
        <v/>
      </c>
      <c r="E9" s="43" t="str">
        <f aca="false">IFERROR(AVERAGEIFS('2. Staff &amp; Hourly Pay'!$F$5:$F$45,'2. Staff &amp; Hourly Pay'!$C$5:$C$45,$A9,'2. Staff &amp; Hourly Pay'!$D$5:$D$45,"Hourly"),"")</f>
        <v/>
      </c>
      <c r="F9" s="43" t="str">
        <f aca="false">IFERROR(IF(B9=0,"",_xlfn.MINIFS('2. Staff &amp; Hourly Pay'!$E$5:$E$45,'2. Staff &amp; Hourly Pay'!$C$5:$C$45,$A9,'2. Staff &amp; Hourly Pay'!$D$5:$D$45,"Hourly")),"")</f>
        <v/>
      </c>
      <c r="G9" s="43" t="str">
        <f aca="false">IFERROR(IF(B9=0,"",_xlfn.MAXIFS('2. Staff &amp; Hourly Pay'!$F$5:$F$45,'2. Staff &amp; Hourly Pay'!$C$5:$C$45,$A9,'2. Staff &amp; Hourly Pay'!$D$5:$D$45,"Hourly")),"")</f>
        <v/>
      </c>
      <c r="H9" s="42" t="n">
        <f aca="false">COUNTIFS('5. Agencies'!$C$5:$C$45,$A9)</f>
        <v>0</v>
      </c>
      <c r="I9" s="43" t="str">
        <f aca="false">IFERROR(AVERAGEIFS('5. Agencies'!$D$5:$D$45,'5. Agencies'!$C$5:$C$45,$A9),"")</f>
        <v/>
      </c>
      <c r="J9" s="44" t="str">
        <f aca="false">IFERROR(IF(OR(I9="",D9="",D9=0),"",I9/D9-1),"")</f>
        <v/>
      </c>
    </row>
    <row r="10" customFormat="false" ht="15" hidden="false" customHeight="false" outlineLevel="0" collapsed="false">
      <c r="A10" s="41" t="s">
        <v>149</v>
      </c>
      <c r="B10" s="42" t="n">
        <f aca="false">COUNTIFS('2. Staff &amp; Hourly Pay'!$C$5:$C$45,$A10,'2. Staff &amp; Hourly Pay'!$D$5:$D$45,"Hourly")</f>
        <v>0</v>
      </c>
      <c r="C10" s="43" t="str">
        <f aca="false">IFERROR(AVERAGEIFS('2. Staff &amp; Hourly Pay'!$E$5:$E$45,'2. Staff &amp; Hourly Pay'!$C$5:$C$45,$A10,'2. Staff &amp; Hourly Pay'!$D$5:$D$45,"Hourly"),"")</f>
        <v/>
      </c>
      <c r="D10" s="43" t="str">
        <f aca="false">IFERROR(AVERAGEIFS('2. Staff &amp; Hourly Pay'!$G$5:$G$45,'2. Staff &amp; Hourly Pay'!$C$5:$C$45,$A10,'2. Staff &amp; Hourly Pay'!$D$5:$D$45,"Hourly"),"")</f>
        <v/>
      </c>
      <c r="E10" s="43" t="str">
        <f aca="false">IFERROR(AVERAGEIFS('2. Staff &amp; Hourly Pay'!$F$5:$F$45,'2. Staff &amp; Hourly Pay'!$C$5:$C$45,$A10,'2. Staff &amp; Hourly Pay'!$D$5:$D$45,"Hourly"),"")</f>
        <v/>
      </c>
      <c r="F10" s="43" t="str">
        <f aca="false">IFERROR(IF(B10=0,"",_xlfn.MINIFS('2. Staff &amp; Hourly Pay'!$E$5:$E$45,'2. Staff &amp; Hourly Pay'!$C$5:$C$45,$A10,'2. Staff &amp; Hourly Pay'!$D$5:$D$45,"Hourly")),"")</f>
        <v/>
      </c>
      <c r="G10" s="43" t="str">
        <f aca="false">IFERROR(IF(B10=0,"",_xlfn.MAXIFS('2. Staff &amp; Hourly Pay'!$F$5:$F$45,'2. Staff &amp; Hourly Pay'!$C$5:$C$45,$A10,'2. Staff &amp; Hourly Pay'!$D$5:$D$45,"Hourly")),"")</f>
        <v/>
      </c>
      <c r="H10" s="42" t="n">
        <f aca="false">COUNTIFS('5. Agencies'!$C$5:$C$45,$A10)</f>
        <v>0</v>
      </c>
      <c r="I10" s="43" t="str">
        <f aca="false">IFERROR(AVERAGEIFS('5. Agencies'!$D$5:$D$45,'5. Agencies'!$C$5:$C$45,$A10),"")</f>
        <v/>
      </c>
      <c r="J10" s="44" t="str">
        <f aca="false">IFERROR(IF(OR(I10="",D10="",D10=0),"",I10/D10-1),"")</f>
        <v/>
      </c>
    </row>
    <row r="12" customFormat="false" ht="15" hidden="false" customHeight="false" outlineLevel="0" collapsed="false">
      <c r="A12" s="18" t="s">
        <v>150</v>
      </c>
      <c r="B12" s="18"/>
      <c r="C12" s="18"/>
      <c r="D12" s="18"/>
      <c r="E12" s="18"/>
      <c r="F12" s="18"/>
      <c r="G12" s="18"/>
      <c r="H12" s="18"/>
      <c r="I12" s="18"/>
      <c r="J12" s="18"/>
    </row>
    <row r="13" customFormat="false" ht="15" hidden="false" customHeight="false" outlineLevel="0" collapsed="false">
      <c r="A13" s="18"/>
      <c r="B13" s="18"/>
      <c r="C13" s="18"/>
      <c r="D13" s="18"/>
      <c r="E13" s="18"/>
      <c r="F13" s="18"/>
      <c r="G13" s="18"/>
      <c r="H13" s="18"/>
      <c r="I13" s="18"/>
      <c r="J13" s="18"/>
    </row>
  </sheetData>
  <mergeCells count="2">
    <mergeCell ref="A2:J2"/>
    <mergeCell ref="A12:J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2026-07-13T16:17:36Z</dcterms:created>
  <dc:creator>openpyxl</dc:creator>
  <dc:description/>
  <dc:language>en-US</dc:language>
  <cp:lastModifiedBy/>
  <dcterms:modified xsi:type="dcterms:W3CDTF">2026-07-13T16:17:37Z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